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80" windowHeight="8835" activeTab="0"/>
  </bookViews>
  <sheets>
    <sheet name="расч 1   " sheetId="1" r:id="rId1"/>
  </sheets>
  <definedNames/>
  <calcPr calcMode="manual" fullCalcOnLoad="1"/>
</workbook>
</file>

<file path=xl/sharedStrings.xml><?xml version="1.0" encoding="utf-8"?>
<sst xmlns="http://schemas.openxmlformats.org/spreadsheetml/2006/main" count="152" uniqueCount="138">
  <si>
    <t>№</t>
  </si>
  <si>
    <t>МО «село Дружба»</t>
  </si>
  <si>
    <t>МО «село Каранайаул»</t>
  </si>
  <si>
    <t>МО «село Утамыш»</t>
  </si>
  <si>
    <t>Наименование МО</t>
  </si>
  <si>
    <t>ЗАГС</t>
  </si>
  <si>
    <t>Всего</t>
  </si>
  <si>
    <t>МО « село Герга»</t>
  </si>
  <si>
    <t xml:space="preserve">ИТОГО по селениям </t>
  </si>
  <si>
    <t>ВУС</t>
  </si>
  <si>
    <t xml:space="preserve">  </t>
  </si>
  <si>
    <t>ЖКХ</t>
  </si>
  <si>
    <t>Образование</t>
  </si>
  <si>
    <t>школа</t>
  </si>
  <si>
    <t>Прочие 0709</t>
  </si>
  <si>
    <t>Отдел Субсидий</t>
  </si>
  <si>
    <t>МО"сельсовет Каякентский"</t>
  </si>
  <si>
    <t>МО"село Усемикент»</t>
  </si>
  <si>
    <t>МО«село Капкайкент»</t>
  </si>
  <si>
    <t>МО«село Первомайское»</t>
  </si>
  <si>
    <t>МО"сельсовет  «Нововикринский»</t>
  </si>
  <si>
    <t>МО"сельсовет «Новокаякентский»</t>
  </si>
  <si>
    <t>В.т.ч на содержание отдела</t>
  </si>
  <si>
    <t xml:space="preserve"> </t>
  </si>
  <si>
    <t>гостандарт</t>
  </si>
  <si>
    <t>Куль - тура</t>
  </si>
  <si>
    <t>Резервный фонд</t>
  </si>
  <si>
    <t>Рай. Адм</t>
  </si>
  <si>
    <t>Архив</t>
  </si>
  <si>
    <t>питание 1-4 кл</t>
  </si>
  <si>
    <t>дотация, налоги</t>
  </si>
  <si>
    <t>Дотция поселениям</t>
  </si>
  <si>
    <t xml:space="preserve"> МР « Каякентский район»</t>
  </si>
  <si>
    <t>«О  бюджете МР "Каякентский район"</t>
  </si>
  <si>
    <t>Финуправления</t>
  </si>
  <si>
    <t>редакция и СМИ</t>
  </si>
  <si>
    <t>Итого по школам</t>
  </si>
  <si>
    <t>Итого по садам</t>
  </si>
  <si>
    <t>Итого по доп. Образ-я</t>
  </si>
  <si>
    <t>Молодёжная политика АУП</t>
  </si>
  <si>
    <t>Итого по мол. Политике</t>
  </si>
  <si>
    <t>АУП УО</t>
  </si>
  <si>
    <t>Бухгалтерия и метод. кабинет</t>
  </si>
  <si>
    <t>Всего по району</t>
  </si>
  <si>
    <t>РДК</t>
  </si>
  <si>
    <t>Управление Культуры Всего</t>
  </si>
  <si>
    <t>РБ</t>
  </si>
  <si>
    <t>ТЮЗ</t>
  </si>
  <si>
    <t>АУП Культуры</t>
  </si>
  <si>
    <t>КСП</t>
  </si>
  <si>
    <t xml:space="preserve">Собрание депутатов всего </t>
  </si>
  <si>
    <t xml:space="preserve">В.т.ч  Председатель Собрания </t>
  </si>
  <si>
    <t>На содержание Депутатов</t>
  </si>
  <si>
    <t>Управление ФЭИ</t>
  </si>
  <si>
    <t>АУП администрации района</t>
  </si>
  <si>
    <t xml:space="preserve"> ЗАГС</t>
  </si>
  <si>
    <t>Доплата к пенсии муниципальным служащим</t>
  </si>
  <si>
    <t xml:space="preserve">На приобретения жилья детям сиротам </t>
  </si>
  <si>
    <t>Пособия детям сиротам</t>
  </si>
  <si>
    <t>Итого по прочим образ. учреждениям</t>
  </si>
  <si>
    <t>дополн. Образования</t>
  </si>
  <si>
    <t>Глава МР</t>
  </si>
  <si>
    <t>КДН</t>
  </si>
  <si>
    <t>Админ комиссия</t>
  </si>
  <si>
    <t>отдел субсидии</t>
  </si>
  <si>
    <t>Собрание депутатов</t>
  </si>
  <si>
    <t>ФК Спорт</t>
  </si>
  <si>
    <t xml:space="preserve"> вт.ч АУПФК Спорт</t>
  </si>
  <si>
    <t>По разделу Образования всего</t>
  </si>
  <si>
    <t>тыс. руб.</t>
  </si>
  <si>
    <t xml:space="preserve"> к  решению Собрания   депутатов</t>
  </si>
  <si>
    <t>Приложение № 3</t>
  </si>
  <si>
    <t xml:space="preserve">АУП ГО ЧС </t>
  </si>
  <si>
    <t>на 2015 год и на плановый период 2016-2017гг</t>
  </si>
  <si>
    <t>Распределения   расходов бюджета  МР "Каякентский район" на 2015 г по бюджетополучателям</t>
  </si>
  <si>
    <t>+</t>
  </si>
  <si>
    <t>УСХ</t>
  </si>
  <si>
    <t>На компенсации части родительской платы</t>
  </si>
  <si>
    <t>Еденовременное пособия при всех форм устройства детей в семьюПособия детям сиротам</t>
  </si>
  <si>
    <t>На программы " Центр традиционной культуры"</t>
  </si>
  <si>
    <t>д/с дотации налоги на з/пл</t>
  </si>
  <si>
    <t>от .01.2015 г</t>
  </si>
  <si>
    <t>МО сельсовет «Алходжакентский»</t>
  </si>
  <si>
    <t>МО"сельсовет «С-Дейбукский»</t>
  </si>
  <si>
    <t>МО «село «Джаванкент»</t>
  </si>
  <si>
    <t>МО «село Башлыкент»</t>
  </si>
  <si>
    <t>Администрация МР «Каякентский района»</t>
  </si>
  <si>
    <t>МКУ "Центр обслуживания"</t>
  </si>
  <si>
    <t>МКОУ "Алхаджокентская СОШ"</t>
  </si>
  <si>
    <t>МКОУ "Гергинская СОШ"</t>
  </si>
  <si>
    <t>МКОУ "Дружбинская СОШ"</t>
  </si>
  <si>
    <t>МКОУ "Джаванкентская СОШ"</t>
  </si>
  <si>
    <t>МКОУ "Капкайкентская СОШ им.Б.А.Магомедова"</t>
  </si>
  <si>
    <t>МКОУ "Каранайаульская СОШ"</t>
  </si>
  <si>
    <t>МКОУ "Каякентская СОШ №1"</t>
  </si>
  <si>
    <t>МКОУ "КАЯКЕНТСКАЯ СОШ №2 ИМ.АРСЛАНАЛИЕВА Х.Ш."</t>
  </si>
  <si>
    <t>МКОУ "КСОШ №3"</t>
  </si>
  <si>
    <t>МБОУ "НОВОВИКРИНСКАЯ СОШ"</t>
  </si>
  <si>
    <t>МКОУ "Новокаякентская СОШ"</t>
  </si>
  <si>
    <t>МКОУ "Первомайская СОШ №1 имени С.К.Курбанова</t>
  </si>
  <si>
    <t>МКОУ "Первомайская гимназия им. С.Багамаева"</t>
  </si>
  <si>
    <t>МКОУ "Сагасидейбукская СОШ"</t>
  </si>
  <si>
    <t>МКОУ "Усемикентская СОШ"</t>
  </si>
  <si>
    <t>МКОУ "Утамышская СОШ</t>
  </si>
  <si>
    <t>МКОУ "БАШЛЫКЕНТСКАЯ СОШ ИМ.Ш.Г.ШАХБАНОВА"</t>
  </si>
  <si>
    <t>МКОУ "Дейбукская ООШ"</t>
  </si>
  <si>
    <t>МКОУ "Инчхенская НОШ"</t>
  </si>
  <si>
    <t>МКОУ "Новокаякентская начальная школа детский-сад №1"</t>
  </si>
  <si>
    <t>Ч-З администрацию МР «Каякентский района» (питание)</t>
  </si>
  <si>
    <t>МКДОУ "Детский сад №1                  с. Алхаджокент "</t>
  </si>
  <si>
    <t>МКДОУ "Детский сад                         с. Алхаджокент "</t>
  </si>
  <si>
    <t>МКДОУ "Детский сад с. Башлыкент"</t>
  </si>
  <si>
    <t>МКДОУ "Детский сад с. Герга"</t>
  </si>
  <si>
    <t>МКДОУ "Детский сад с. Дружба"</t>
  </si>
  <si>
    <t>МКДОУ "Детский сад "СОКОЛЕНОК" ссе.Каранайаул"</t>
  </si>
  <si>
    <t>МКДОУ "Детский сад Юлдуз" с. Каякент"</t>
  </si>
  <si>
    <t>МКДОУ МР "КАЯКЕНТСКИЙ РАЙОН" "ДЕТСКИЙ САД "СОЛНЫШКО"</t>
  </si>
  <si>
    <t>МКДОУ "Детский сад "Чебурашка" с.Новокаякент</t>
  </si>
  <si>
    <t>МКДОУ "Детский сад с. Первомайск"</t>
  </si>
  <si>
    <t>МКДОУ "Детский сад с. Усемикент"</t>
  </si>
  <si>
    <t>МКДОУ "Детский  сад с.Утамыш"</t>
  </si>
  <si>
    <t>МКОУ ДОД "Каякентская районная ДЮСШ"</t>
  </si>
  <si>
    <t>МКОУ ДОД "СДЮСШОР" с.Каякент</t>
  </si>
  <si>
    <t>МКОУ ДОД "Сагаси дейбукская ДЮСШ"</t>
  </si>
  <si>
    <t>МКОУ ДОД "Первомайская ДЮСШ"</t>
  </si>
  <si>
    <t>МКОУ ДОД "Усемикентская  ДЮСШ"</t>
  </si>
  <si>
    <t>МКОУ ДОД "Нововикринская  ДЮСШ"</t>
  </si>
  <si>
    <t>МКОУ ДОД "Гергинская ДЮСШ"</t>
  </si>
  <si>
    <t>МКОУ ДО "ДДТ"</t>
  </si>
  <si>
    <t>МКОУ ДОД "Каякентская  школа исскусств"</t>
  </si>
  <si>
    <t>МКОУ ДОД "Н.Каякентская  школа исскусств"</t>
  </si>
  <si>
    <t>Отдел осуществление  опеки и попечителства</t>
  </si>
  <si>
    <t>МБОУ ДПО "Каякентский НМЦ ССО в О п.ФДЧО"</t>
  </si>
  <si>
    <t>Молодёжная политика  другие расходы</t>
  </si>
  <si>
    <t>КСП МР "Каякентский район"</t>
  </si>
  <si>
    <t>МБУ "Редакция газеты "Луч справедливости"</t>
  </si>
  <si>
    <t>МКУ "ЕДДС"</t>
  </si>
  <si>
    <t>Бюджетный кредит (основной долг и проценты)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</si>
</sst>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_ ;[Red]\-#,##0\ "/>
    <numFmt numFmtId="169" formatCode="0.0"/>
    <numFmt numFmtId="170" formatCode="0.000"/>
  </numFmts>
  <fonts count="57">
    <font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6"/>
      <name val="Arial Cyr"/>
      <family val="0"/>
    </font>
    <font>
      <b/>
      <sz val="8"/>
      <name val="Times New Roman"/>
      <family val="1"/>
    </font>
    <font>
      <b/>
      <sz val="11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3" fillId="0" borderId="10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 indent="8"/>
    </xf>
    <xf numFmtId="0" fontId="0" fillId="0" borderId="10" xfId="0" applyFont="1" applyBorder="1" applyAlignment="1">
      <alignment wrapText="1"/>
    </xf>
    <xf numFmtId="49" fontId="3" fillId="0" borderId="11" xfId="0" applyNumberFormat="1" applyFont="1" applyBorder="1" applyAlignment="1">
      <alignment horizontal="justify" vertical="justify" wrapText="1" readingOrder="1"/>
    </xf>
    <xf numFmtId="0" fontId="3" fillId="0" borderId="11" xfId="0" applyFont="1" applyBorder="1" applyAlignment="1">
      <alignment horizontal="justify" vertical="top" wrapText="1" readingOrder="1"/>
    </xf>
    <xf numFmtId="0" fontId="8" fillId="0" borderId="0" xfId="0" applyFont="1" applyAlignment="1">
      <alignment horizontal="left"/>
    </xf>
    <xf numFmtId="0" fontId="4" fillId="0" borderId="14" xfId="0" applyFont="1" applyBorder="1" applyAlignment="1">
      <alignment wrapText="1"/>
    </xf>
    <xf numFmtId="0" fontId="4" fillId="0" borderId="14" xfId="0" applyFont="1" applyBorder="1" applyAlignment="1">
      <alignment horizontal="center" wrapText="1"/>
    </xf>
    <xf numFmtId="0" fontId="5" fillId="0" borderId="11" xfId="0" applyFont="1" applyBorder="1" applyAlignment="1">
      <alignment horizontal="justify" vertical="top" wrapText="1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9" fontId="7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Alignment="1">
      <alignment vertical="justify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5" xfId="0" applyFont="1" applyBorder="1" applyAlignment="1">
      <alignment horizontal="justify" vertical="top" wrapText="1"/>
    </xf>
    <xf numFmtId="169" fontId="0" fillId="0" borderId="0" xfId="0" applyNumberFormat="1" applyAlignment="1">
      <alignment/>
    </xf>
    <xf numFmtId="169" fontId="0" fillId="0" borderId="0" xfId="0" applyNumberFormat="1" applyFont="1" applyAlignment="1">
      <alignment/>
    </xf>
    <xf numFmtId="169" fontId="7" fillId="0" borderId="0" xfId="0" applyNumberFormat="1" applyFont="1" applyAlignment="1">
      <alignment horizontal="left"/>
    </xf>
    <xf numFmtId="169" fontId="8" fillId="0" borderId="0" xfId="0" applyNumberFormat="1" applyFont="1" applyAlignment="1">
      <alignment horizontal="left"/>
    </xf>
    <xf numFmtId="169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0" fontId="12" fillId="0" borderId="11" xfId="0" applyFont="1" applyBorder="1" applyAlignment="1">
      <alignment horizontal="justify" vertical="top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69" fontId="6" fillId="0" borderId="0" xfId="0" applyNumberFormat="1" applyFont="1" applyAlignment="1">
      <alignment/>
    </xf>
    <xf numFmtId="49" fontId="4" fillId="0" borderId="10" xfId="0" applyNumberFormat="1" applyFont="1" applyBorder="1" applyAlignment="1">
      <alignment horizontal="justify" vertical="top" wrapText="1"/>
    </xf>
    <xf numFmtId="0" fontId="17" fillId="0" borderId="16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indent="8"/>
    </xf>
    <xf numFmtId="0" fontId="19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3" xfId="0" applyFont="1" applyBorder="1" applyAlignment="1">
      <alignment horizontal="justify" vertical="top" wrapText="1"/>
    </xf>
    <xf numFmtId="170" fontId="16" fillId="0" borderId="16" xfId="0" applyNumberFormat="1" applyFont="1" applyBorder="1" applyAlignment="1">
      <alignment/>
    </xf>
    <xf numFmtId="170" fontId="3" fillId="0" borderId="11" xfId="0" applyNumberFormat="1" applyFont="1" applyBorder="1" applyAlignment="1">
      <alignment horizontal="center" vertical="top" wrapText="1"/>
    </xf>
    <xf numFmtId="170" fontId="4" fillId="0" borderId="11" xfId="0" applyNumberFormat="1" applyFont="1" applyBorder="1" applyAlignment="1">
      <alignment horizontal="center" vertical="top" wrapText="1"/>
    </xf>
    <xf numFmtId="170" fontId="4" fillId="0" borderId="17" xfId="0" applyNumberFormat="1" applyFont="1" applyBorder="1" applyAlignment="1">
      <alignment horizontal="center" vertical="top" wrapText="1"/>
    </xf>
    <xf numFmtId="170" fontId="3" fillId="0" borderId="16" xfId="0" applyNumberFormat="1" applyFont="1" applyBorder="1" applyAlignment="1">
      <alignment horizontal="center" vertical="top" wrapText="1"/>
    </xf>
    <xf numFmtId="170" fontId="22" fillId="0" borderId="16" xfId="0" applyNumberFormat="1" applyFont="1" applyBorder="1" applyAlignment="1">
      <alignment horizontal="center" vertical="top" wrapText="1"/>
    </xf>
    <xf numFmtId="170" fontId="20" fillId="0" borderId="16" xfId="0" applyNumberFormat="1" applyFont="1" applyBorder="1" applyAlignment="1">
      <alignment horizontal="center" wrapText="1"/>
    </xf>
    <xf numFmtId="170" fontId="3" fillId="0" borderId="17" xfId="0" applyNumberFormat="1" applyFont="1" applyBorder="1" applyAlignment="1">
      <alignment horizontal="center" vertical="top" wrapText="1"/>
    </xf>
    <xf numFmtId="170" fontId="4" fillId="0" borderId="16" xfId="0" applyNumberFormat="1" applyFont="1" applyBorder="1" applyAlignment="1">
      <alignment horizontal="center" vertical="top" wrapText="1"/>
    </xf>
    <xf numFmtId="170" fontId="2" fillId="0" borderId="16" xfId="0" applyNumberFormat="1" applyFont="1" applyBorder="1" applyAlignment="1">
      <alignment horizontal="center" vertical="top"/>
    </xf>
    <xf numFmtId="170" fontId="0" fillId="0" borderId="16" xfId="0" applyNumberFormat="1" applyFont="1" applyBorder="1" applyAlignment="1">
      <alignment horizontal="center"/>
    </xf>
    <xf numFmtId="170" fontId="4" fillId="0" borderId="18" xfId="0" applyNumberFormat="1" applyFont="1" applyBorder="1" applyAlignment="1">
      <alignment horizontal="center" vertical="top" wrapText="1"/>
    </xf>
    <xf numFmtId="170" fontId="2" fillId="0" borderId="0" xfId="0" applyNumberFormat="1" applyFont="1" applyAlignment="1">
      <alignment horizontal="center"/>
    </xf>
    <xf numFmtId="170" fontId="21" fillId="0" borderId="16" xfId="0" applyNumberFormat="1" applyFont="1" applyBorder="1" applyAlignment="1">
      <alignment horizontal="center" wrapText="1"/>
    </xf>
    <xf numFmtId="170" fontId="20" fillId="0" borderId="16" xfId="0" applyNumberFormat="1" applyFont="1" applyBorder="1" applyAlignment="1">
      <alignment horizontal="center" vertical="top" wrapText="1"/>
    </xf>
    <xf numFmtId="170" fontId="14" fillId="0" borderId="11" xfId="0" applyNumberFormat="1" applyFont="1" applyBorder="1" applyAlignment="1">
      <alignment horizontal="center" vertical="top" wrapText="1"/>
    </xf>
    <xf numFmtId="170" fontId="15" fillId="0" borderId="11" xfId="0" applyNumberFormat="1" applyFont="1" applyBorder="1" applyAlignment="1">
      <alignment horizontal="center" vertical="top" wrapText="1"/>
    </xf>
    <xf numFmtId="170" fontId="4" fillId="0" borderId="19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169" fontId="4" fillId="0" borderId="15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3" fillId="0" borderId="16" xfId="0" applyFont="1" applyBorder="1" applyAlignment="1">
      <alignment/>
    </xf>
    <xf numFmtId="0" fontId="3" fillId="0" borderId="11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170" fontId="0" fillId="0" borderId="0" xfId="0" applyNumberForma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69" fontId="4" fillId="0" borderId="12" xfId="0" applyNumberFormat="1" applyFont="1" applyBorder="1" applyAlignment="1">
      <alignment horizontal="center" wrapText="1"/>
    </xf>
    <xf numFmtId="169" fontId="4" fillId="0" borderId="13" xfId="0" applyNumberFormat="1" applyFont="1" applyBorder="1" applyAlignment="1">
      <alignment horizontal="center" wrapText="1"/>
    </xf>
    <xf numFmtId="169" fontId="4" fillId="0" borderId="10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9"/>
  <sheetViews>
    <sheetView tabSelected="1" zoomScale="80" zoomScaleNormal="80" zoomScalePageLayoutView="0" workbookViewId="0" topLeftCell="A6">
      <pane xSplit="1" ySplit="13" topLeftCell="B46" activePane="bottomRight" state="frozen"/>
      <selection pane="topLeft" activeCell="A6" sqref="A6"/>
      <selection pane="topRight" activeCell="B6" sqref="B6"/>
      <selection pane="bottomLeft" activeCell="A19" sqref="A19"/>
      <selection pane="bottomRight" activeCell="B62" sqref="B62:B63"/>
    </sheetView>
  </sheetViews>
  <sheetFormatPr defaultColWidth="9.00390625" defaultRowHeight="12.75"/>
  <cols>
    <col min="1" max="1" width="4.875" style="0" customWidth="1"/>
    <col min="2" max="2" width="33.875" style="0" customWidth="1"/>
    <col min="3" max="3" width="10.375" style="33" customWidth="1"/>
    <col min="4" max="4" width="9.25390625" style="0" customWidth="1"/>
    <col min="5" max="5" width="8.25390625" style="0" customWidth="1"/>
    <col min="6" max="6" width="11.00390625" style="0" customWidth="1"/>
    <col min="7" max="7" width="11.125" style="0" customWidth="1"/>
    <col min="8" max="8" width="10.125" style="0" customWidth="1"/>
    <col min="9" max="9" width="10.00390625" style="0" customWidth="1"/>
    <col min="10" max="10" width="10.25390625" style="0" customWidth="1"/>
    <col min="11" max="11" width="10.625" style="0" customWidth="1"/>
    <col min="12" max="12" width="9.00390625" style="0" customWidth="1"/>
    <col min="13" max="13" width="10.625" style="0" customWidth="1"/>
    <col min="14" max="14" width="9.00390625" style="0" customWidth="1"/>
    <col min="15" max="15" width="10.00390625" style="0" customWidth="1"/>
    <col min="16" max="16" width="9.375" style="0" customWidth="1"/>
    <col min="17" max="17" width="9.00390625" style="0" customWidth="1"/>
    <col min="18" max="18" width="11.125" style="0" customWidth="1"/>
    <col min="19" max="19" width="10.125" style="0" customWidth="1"/>
    <col min="20" max="20" width="12.625" style="0" customWidth="1"/>
  </cols>
  <sheetData>
    <row r="1" spans="14:20" ht="12.75" customHeight="1">
      <c r="N1" s="28"/>
      <c r="P1" s="28"/>
      <c r="Q1" s="26"/>
      <c r="R1" s="6"/>
      <c r="S1" s="6"/>
      <c r="T1" s="29"/>
    </row>
    <row r="2" spans="15:25" ht="14.25" customHeight="1">
      <c r="O2" s="7"/>
      <c r="P2" s="46" t="s">
        <v>71</v>
      </c>
      <c r="Q2" s="47"/>
      <c r="R2" s="48"/>
      <c r="S2" s="79"/>
      <c r="T2" s="79"/>
      <c r="U2" s="79"/>
      <c r="V2" s="30"/>
      <c r="W2" s="30"/>
      <c r="X2" s="29"/>
      <c r="Y2" s="5"/>
    </row>
    <row r="3" spans="1:25" s="12" customFormat="1" ht="14.25" customHeight="1">
      <c r="A3" s="10"/>
      <c r="B3" s="10"/>
      <c r="C3" s="34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50" t="s">
        <v>70</v>
      </c>
      <c r="P3" s="50"/>
      <c r="Q3" s="50"/>
      <c r="R3" s="50"/>
      <c r="S3" s="80"/>
      <c r="T3" s="80"/>
      <c r="U3" s="80"/>
      <c r="V3" s="31"/>
      <c r="W3" s="31"/>
      <c r="X3" s="29"/>
      <c r="Y3" s="11"/>
    </row>
    <row r="4" spans="2:25" s="12" customFormat="1" ht="14.25" customHeight="1">
      <c r="B4" s="7"/>
      <c r="C4" s="35"/>
      <c r="D4" s="7"/>
      <c r="E4" s="7"/>
      <c r="O4" s="50" t="s">
        <v>32</v>
      </c>
      <c r="P4" s="50"/>
      <c r="Q4" s="50"/>
      <c r="R4" s="50"/>
      <c r="S4" s="80"/>
      <c r="T4" s="80"/>
      <c r="U4" s="80"/>
      <c r="V4" s="31"/>
      <c r="W4" s="31"/>
      <c r="X4" s="29"/>
      <c r="Y4" s="11"/>
    </row>
    <row r="5" spans="2:23" s="12" customFormat="1" ht="14.25" customHeight="1">
      <c r="B5" s="20"/>
      <c r="C5" s="36"/>
      <c r="D5" s="20"/>
      <c r="E5" s="20"/>
      <c r="F5" s="24"/>
      <c r="G5" s="25"/>
      <c r="H5" s="25"/>
      <c r="I5" s="25"/>
      <c r="J5" s="25"/>
      <c r="K5" s="25"/>
      <c r="L5" s="25"/>
      <c r="M5" s="25"/>
      <c r="N5" s="81" t="s">
        <v>33</v>
      </c>
      <c r="O5" s="81"/>
      <c r="P5" s="81"/>
      <c r="Q5" s="81"/>
      <c r="R5" s="81"/>
      <c r="S5" s="80"/>
      <c r="T5" s="80"/>
      <c r="U5" s="80"/>
      <c r="V5" s="31"/>
      <c r="W5" s="31"/>
    </row>
    <row r="6" spans="1:21" s="12" customFormat="1" ht="16.5" customHeight="1">
      <c r="A6" s="14" t="s">
        <v>10</v>
      </c>
      <c r="C6" s="37"/>
      <c r="L6" s="11"/>
      <c r="M6" s="11"/>
      <c r="N6" s="81" t="s">
        <v>73</v>
      </c>
      <c r="O6" s="81"/>
      <c r="P6" s="81"/>
      <c r="Q6" s="81"/>
      <c r="R6" s="81"/>
      <c r="S6" s="81"/>
      <c r="T6" s="81"/>
      <c r="U6" s="13"/>
    </row>
    <row r="7" spans="1:19" s="12" customFormat="1" ht="16.5" customHeight="1" hidden="1" thickBot="1">
      <c r="A7" s="11"/>
      <c r="C7" s="37"/>
      <c r="N7" s="13"/>
      <c r="O7" s="7"/>
      <c r="P7" s="7"/>
      <c r="Q7" s="7"/>
      <c r="R7" s="48"/>
      <c r="S7" s="11"/>
    </row>
    <row r="8" spans="1:19" s="12" customFormat="1" ht="16.5" customHeight="1" hidden="1" thickBot="1">
      <c r="A8" s="11"/>
      <c r="C8" s="37"/>
      <c r="N8" s="13"/>
      <c r="O8" s="7"/>
      <c r="P8" s="7"/>
      <c r="Q8" s="7"/>
      <c r="R8" s="48"/>
      <c r="S8" s="11"/>
    </row>
    <row r="9" spans="1:19" s="12" customFormat="1" ht="16.5" customHeight="1" hidden="1" thickBot="1">
      <c r="A9" s="11"/>
      <c r="C9" s="37"/>
      <c r="N9" s="13"/>
      <c r="O9" s="7"/>
      <c r="P9" s="7"/>
      <c r="Q9" s="7"/>
      <c r="R9" s="48"/>
      <c r="S9" s="11"/>
    </row>
    <row r="10" spans="1:19" s="12" customFormat="1" ht="16.5" customHeight="1" hidden="1" thickBot="1">
      <c r="A10" s="15"/>
      <c r="B10" s="13"/>
      <c r="C10" s="38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27"/>
      <c r="O10" s="7"/>
      <c r="P10" s="20"/>
      <c r="Q10" s="20"/>
      <c r="R10" s="49"/>
      <c r="S10" s="16"/>
    </row>
    <row r="11" spans="2:23" s="12" customFormat="1" ht="14.25" customHeight="1">
      <c r="B11" s="20"/>
      <c r="C11" s="36"/>
      <c r="D11" s="20"/>
      <c r="E11" s="20"/>
      <c r="F11" s="24"/>
      <c r="G11" s="25"/>
      <c r="H11" s="25"/>
      <c r="I11" s="25"/>
      <c r="J11" s="25"/>
      <c r="K11" s="25"/>
      <c r="L11" s="25"/>
      <c r="M11" s="25"/>
      <c r="N11" s="81" t="s">
        <v>33</v>
      </c>
      <c r="O11" s="81"/>
      <c r="P11" s="81"/>
      <c r="Q11" s="81"/>
      <c r="R11" s="81"/>
      <c r="S11" s="80"/>
      <c r="T11" s="80"/>
      <c r="U11" s="80"/>
      <c r="V11" s="31"/>
      <c r="W11" s="31"/>
    </row>
    <row r="12" spans="2:23" s="12" customFormat="1" ht="14.25" customHeight="1">
      <c r="B12" s="20"/>
      <c r="C12" s="36"/>
      <c r="D12" s="20"/>
      <c r="E12" s="20"/>
      <c r="F12" s="24"/>
      <c r="G12" s="25"/>
      <c r="H12" s="25"/>
      <c r="I12" s="25"/>
      <c r="J12" s="25"/>
      <c r="K12" s="25"/>
      <c r="L12" s="25"/>
      <c r="M12" s="25"/>
      <c r="N12" s="25"/>
      <c r="O12" s="50" t="s">
        <v>81</v>
      </c>
      <c r="P12" s="50"/>
      <c r="Q12" s="50"/>
      <c r="R12" s="50"/>
      <c r="S12" s="80"/>
      <c r="T12" s="80"/>
      <c r="U12" s="80"/>
      <c r="V12" s="31"/>
      <c r="W12" s="31"/>
    </row>
    <row r="13" spans="2:23" s="12" customFormat="1" ht="14.25" customHeight="1">
      <c r="B13" s="20" t="s">
        <v>74</v>
      </c>
      <c r="C13" s="36"/>
      <c r="D13" s="20"/>
      <c r="E13" s="20"/>
      <c r="F13" s="24"/>
      <c r="G13" s="25"/>
      <c r="H13" s="25"/>
      <c r="I13" s="25"/>
      <c r="J13" s="25"/>
      <c r="K13" s="25"/>
      <c r="L13" s="25"/>
      <c r="M13" s="25"/>
      <c r="N13" s="25"/>
      <c r="O13" s="80"/>
      <c r="P13" s="80"/>
      <c r="Q13" s="80"/>
      <c r="R13" s="80"/>
      <c r="S13" s="80"/>
      <c r="T13" s="80"/>
      <c r="U13" s="80"/>
      <c r="V13" s="31"/>
      <c r="W13" s="31"/>
    </row>
    <row r="14" spans="1:21" s="12" customFormat="1" ht="24.75" customHeight="1" thickBot="1">
      <c r="A14" s="14" t="s">
        <v>10</v>
      </c>
      <c r="C14" s="37"/>
      <c r="L14" s="11"/>
      <c r="M14" s="11"/>
      <c r="N14" s="13"/>
      <c r="O14" s="80"/>
      <c r="P14" s="80"/>
      <c r="Q14" s="80"/>
      <c r="R14" s="80"/>
      <c r="S14" s="11"/>
      <c r="T14" s="45" t="s">
        <v>69</v>
      </c>
      <c r="U14" s="13"/>
    </row>
    <row r="15" spans="1:20" s="12" customFormat="1" ht="12.75" customHeight="1">
      <c r="A15" s="8"/>
      <c r="B15" s="82" t="s">
        <v>4</v>
      </c>
      <c r="C15" s="85" t="s">
        <v>27</v>
      </c>
      <c r="D15" s="82" t="s">
        <v>25</v>
      </c>
      <c r="E15" s="82" t="s">
        <v>49</v>
      </c>
      <c r="F15" s="88" t="s">
        <v>12</v>
      </c>
      <c r="G15" s="89"/>
      <c r="H15" s="89"/>
      <c r="I15" s="89"/>
      <c r="J15" s="89"/>
      <c r="K15" s="90"/>
      <c r="L15" s="82" t="s">
        <v>5</v>
      </c>
      <c r="M15" s="82" t="s">
        <v>9</v>
      </c>
      <c r="N15" s="82" t="s">
        <v>65</v>
      </c>
      <c r="O15" s="82" t="s">
        <v>31</v>
      </c>
      <c r="P15" s="82" t="s">
        <v>76</v>
      </c>
      <c r="Q15" s="82" t="s">
        <v>35</v>
      </c>
      <c r="R15" s="82" t="s">
        <v>64</v>
      </c>
      <c r="S15" s="82" t="s">
        <v>34</v>
      </c>
      <c r="T15" s="82" t="s">
        <v>6</v>
      </c>
    </row>
    <row r="16" spans="1:20" s="12" customFormat="1" ht="13.5" thickBot="1">
      <c r="A16" s="9"/>
      <c r="B16" s="83"/>
      <c r="C16" s="86"/>
      <c r="D16" s="83"/>
      <c r="E16" s="83"/>
      <c r="F16" s="91"/>
      <c r="G16" s="92"/>
      <c r="H16" s="92"/>
      <c r="I16" s="92"/>
      <c r="J16" s="92"/>
      <c r="K16" s="93"/>
      <c r="L16" s="83"/>
      <c r="M16" s="83"/>
      <c r="N16" s="83"/>
      <c r="O16" s="83"/>
      <c r="P16" s="83"/>
      <c r="Q16" s="83"/>
      <c r="R16" s="83"/>
      <c r="S16" s="83"/>
      <c r="T16" s="83"/>
    </row>
    <row r="17" spans="1:20" s="12" customFormat="1" ht="12.75" customHeight="1">
      <c r="A17" s="9" t="s">
        <v>0</v>
      </c>
      <c r="B17" s="83"/>
      <c r="C17" s="86"/>
      <c r="D17" s="83"/>
      <c r="E17" s="83"/>
      <c r="F17" s="94" t="s">
        <v>80</v>
      </c>
      <c r="G17" s="95" t="s">
        <v>13</v>
      </c>
      <c r="H17" s="95"/>
      <c r="I17" s="95"/>
      <c r="J17" s="96" t="s">
        <v>60</v>
      </c>
      <c r="K17" s="83" t="s">
        <v>14</v>
      </c>
      <c r="L17" s="83"/>
      <c r="M17" s="83"/>
      <c r="N17" s="83"/>
      <c r="O17" s="83"/>
      <c r="P17" s="83"/>
      <c r="Q17" s="83"/>
      <c r="R17" s="83"/>
      <c r="S17" s="83"/>
      <c r="T17" s="83"/>
    </row>
    <row r="18" spans="1:20" s="12" customFormat="1" ht="34.5" customHeight="1" thickBot="1">
      <c r="A18" s="17"/>
      <c r="B18" s="84"/>
      <c r="C18" s="87"/>
      <c r="D18" s="84"/>
      <c r="E18" s="84"/>
      <c r="F18" s="91"/>
      <c r="G18" s="21" t="s">
        <v>24</v>
      </c>
      <c r="H18" s="21" t="s">
        <v>29</v>
      </c>
      <c r="I18" s="22" t="s">
        <v>30</v>
      </c>
      <c r="J18" s="97"/>
      <c r="K18" s="84"/>
      <c r="L18" s="84"/>
      <c r="M18" s="84"/>
      <c r="N18" s="84"/>
      <c r="O18" s="84"/>
      <c r="P18" s="84"/>
      <c r="Q18" s="84"/>
      <c r="R18" s="84"/>
      <c r="S18" s="84"/>
      <c r="T18" s="84"/>
    </row>
    <row r="19" spans="1:20" s="12" customFormat="1" ht="12.75" customHeight="1" thickBot="1">
      <c r="A19" s="3">
        <v>1</v>
      </c>
      <c r="B19" s="18" t="s">
        <v>16</v>
      </c>
      <c r="C19" s="54"/>
      <c r="D19" s="54"/>
      <c r="E19" s="54"/>
      <c r="F19" s="54"/>
      <c r="G19" s="54"/>
      <c r="H19" s="54"/>
      <c r="I19" s="54"/>
      <c r="J19" s="54"/>
      <c r="K19" s="54"/>
      <c r="L19" s="54">
        <v>280</v>
      </c>
      <c r="M19" s="54">
        <v>203</v>
      </c>
      <c r="N19" s="54"/>
      <c r="O19" s="54">
        <v>7168</v>
      </c>
      <c r="P19" s="54"/>
      <c r="Q19" s="54"/>
      <c r="R19" s="54"/>
      <c r="S19" s="54"/>
      <c r="T19" s="55">
        <f>L19+M19+O19+P19</f>
        <v>7651</v>
      </c>
    </row>
    <row r="20" spans="1:20" s="12" customFormat="1" ht="12.75" customHeight="1" thickBot="1">
      <c r="A20" s="3">
        <v>2</v>
      </c>
      <c r="B20" s="2" t="s">
        <v>1</v>
      </c>
      <c r="C20" s="54"/>
      <c r="D20" s="54"/>
      <c r="E20" s="54"/>
      <c r="F20" s="54"/>
      <c r="G20" s="54"/>
      <c r="H20" s="54"/>
      <c r="I20" s="54"/>
      <c r="J20" s="54"/>
      <c r="K20" s="54"/>
      <c r="L20" s="54">
        <v>35</v>
      </c>
      <c r="M20" s="54">
        <v>111</v>
      </c>
      <c r="N20" s="54"/>
      <c r="O20" s="54">
        <v>2279</v>
      </c>
      <c r="P20" s="54"/>
      <c r="Q20" s="54"/>
      <c r="R20" s="54"/>
      <c r="S20" s="54"/>
      <c r="T20" s="55">
        <f aca="true" t="shared" si="0" ref="T20:T31">L20+M20+O20+P20</f>
        <v>2425</v>
      </c>
    </row>
    <row r="21" spans="1:20" s="12" customFormat="1" ht="12.75" customHeight="1" thickBot="1">
      <c r="A21" s="3">
        <v>3</v>
      </c>
      <c r="B21" s="19" t="s">
        <v>85</v>
      </c>
      <c r="C21" s="54"/>
      <c r="D21" s="54"/>
      <c r="E21" s="54"/>
      <c r="F21" s="54"/>
      <c r="G21" s="54"/>
      <c r="H21" s="54"/>
      <c r="I21" s="54"/>
      <c r="J21" s="54"/>
      <c r="K21" s="54"/>
      <c r="L21" s="54">
        <v>35</v>
      </c>
      <c r="M21" s="54">
        <v>111</v>
      </c>
      <c r="N21" s="54"/>
      <c r="O21" s="54">
        <v>1724</v>
      </c>
      <c r="P21" s="54"/>
      <c r="Q21" s="54"/>
      <c r="R21" s="54"/>
      <c r="S21" s="54"/>
      <c r="T21" s="55">
        <f t="shared" si="0"/>
        <v>1870</v>
      </c>
    </row>
    <row r="22" spans="1:20" s="12" customFormat="1" ht="12.75" customHeight="1" thickBot="1">
      <c r="A22" s="3">
        <v>4</v>
      </c>
      <c r="B22" s="19" t="s">
        <v>21</v>
      </c>
      <c r="C22" s="54"/>
      <c r="D22" s="54"/>
      <c r="E22" s="54"/>
      <c r="F22" s="54"/>
      <c r="G22" s="54"/>
      <c r="H22" s="54"/>
      <c r="I22" s="54"/>
      <c r="J22" s="54"/>
      <c r="K22" s="54"/>
      <c r="L22" s="54">
        <v>0</v>
      </c>
      <c r="M22" s="54">
        <v>116</v>
      </c>
      <c r="N22" s="54"/>
      <c r="O22" s="54">
        <v>3075</v>
      </c>
      <c r="P22" s="54"/>
      <c r="Q22" s="54"/>
      <c r="R22" s="54"/>
      <c r="S22" s="54"/>
      <c r="T22" s="55">
        <f t="shared" si="0"/>
        <v>3191</v>
      </c>
    </row>
    <row r="23" spans="1:20" s="12" customFormat="1" ht="12.75" customHeight="1" thickBot="1">
      <c r="A23" s="3">
        <v>5</v>
      </c>
      <c r="B23" s="19" t="s">
        <v>20</v>
      </c>
      <c r="C23" s="54"/>
      <c r="D23" s="54"/>
      <c r="E23" s="54"/>
      <c r="F23" s="54"/>
      <c r="G23" s="54"/>
      <c r="H23" s="54"/>
      <c r="I23" s="54"/>
      <c r="J23" s="54"/>
      <c r="K23" s="54"/>
      <c r="L23" s="54">
        <v>35</v>
      </c>
      <c r="M23" s="54">
        <v>111</v>
      </c>
      <c r="N23" s="54"/>
      <c r="O23" s="54">
        <v>2139</v>
      </c>
      <c r="P23" s="54"/>
      <c r="Q23" s="54"/>
      <c r="R23" s="54"/>
      <c r="S23" s="54"/>
      <c r="T23" s="55">
        <f t="shared" si="0"/>
        <v>2285</v>
      </c>
    </row>
    <row r="24" spans="1:20" s="12" customFormat="1" ht="12.75" customHeight="1" thickBot="1">
      <c r="A24" s="3">
        <v>6</v>
      </c>
      <c r="B24" s="19" t="s">
        <v>19</v>
      </c>
      <c r="C24" s="54"/>
      <c r="D24" s="54"/>
      <c r="E24" s="54"/>
      <c r="F24" s="54"/>
      <c r="G24" s="54"/>
      <c r="H24" s="54"/>
      <c r="I24" s="54"/>
      <c r="J24" s="54"/>
      <c r="K24" s="54"/>
      <c r="L24" s="54">
        <v>50</v>
      </c>
      <c r="M24" s="54">
        <v>116</v>
      </c>
      <c r="N24" s="54"/>
      <c r="O24" s="54">
        <v>5491</v>
      </c>
      <c r="P24" s="54"/>
      <c r="Q24" s="54"/>
      <c r="R24" s="54"/>
      <c r="S24" s="54"/>
      <c r="T24" s="55">
        <f t="shared" si="0"/>
        <v>5657</v>
      </c>
    </row>
    <row r="25" spans="1:20" s="12" customFormat="1" ht="12.75" customHeight="1" thickBot="1">
      <c r="A25" s="3">
        <v>7</v>
      </c>
      <c r="B25" s="19" t="s">
        <v>2</v>
      </c>
      <c r="C25" s="54"/>
      <c r="D25" s="54"/>
      <c r="E25" s="54"/>
      <c r="F25" s="54"/>
      <c r="G25" s="54"/>
      <c r="H25" s="54"/>
      <c r="I25" s="54"/>
      <c r="J25" s="54"/>
      <c r="K25" s="54"/>
      <c r="L25" s="54">
        <v>25</v>
      </c>
      <c r="M25" s="54">
        <v>111</v>
      </c>
      <c r="N25" s="54"/>
      <c r="O25" s="54">
        <v>1023</v>
      </c>
      <c r="P25" s="54"/>
      <c r="Q25" s="54"/>
      <c r="R25" s="54"/>
      <c r="S25" s="54"/>
      <c r="T25" s="55">
        <f t="shared" si="0"/>
        <v>1159</v>
      </c>
    </row>
    <row r="26" spans="1:20" s="12" customFormat="1" ht="12.75" customHeight="1" thickBot="1">
      <c r="A26" s="3">
        <v>8</v>
      </c>
      <c r="B26" s="19" t="s">
        <v>82</v>
      </c>
      <c r="C26" s="54"/>
      <c r="D26" s="54"/>
      <c r="E26" s="54"/>
      <c r="F26" s="54"/>
      <c r="G26" s="54"/>
      <c r="H26" s="54"/>
      <c r="I26" s="54"/>
      <c r="J26" s="54"/>
      <c r="K26" s="54"/>
      <c r="L26" s="54">
        <v>35</v>
      </c>
      <c r="M26" s="54">
        <v>111</v>
      </c>
      <c r="N26" s="54"/>
      <c r="O26" s="54">
        <v>1381</v>
      </c>
      <c r="P26" s="54"/>
      <c r="Q26" s="54"/>
      <c r="R26" s="54"/>
      <c r="S26" s="54"/>
      <c r="T26" s="55">
        <f t="shared" si="0"/>
        <v>1527</v>
      </c>
    </row>
    <row r="27" spans="1:20" s="12" customFormat="1" ht="12.75" customHeight="1" thickBot="1">
      <c r="A27" s="3">
        <v>9</v>
      </c>
      <c r="B27" s="19" t="s">
        <v>18</v>
      </c>
      <c r="C27" s="54"/>
      <c r="D27" s="54"/>
      <c r="E27" s="54"/>
      <c r="F27" s="54"/>
      <c r="G27" s="54"/>
      <c r="H27" s="54"/>
      <c r="I27" s="54"/>
      <c r="J27" s="54"/>
      <c r="K27" s="54"/>
      <c r="L27" s="54">
        <v>20</v>
      </c>
      <c r="M27" s="54">
        <v>48</v>
      </c>
      <c r="N27" s="54"/>
      <c r="O27" s="54">
        <v>521</v>
      </c>
      <c r="P27" s="54"/>
      <c r="Q27" s="54"/>
      <c r="R27" s="54"/>
      <c r="S27" s="54"/>
      <c r="T27" s="55">
        <f t="shared" si="0"/>
        <v>589</v>
      </c>
    </row>
    <row r="28" spans="1:20" s="12" customFormat="1" ht="12.75" customHeight="1" thickBot="1">
      <c r="A28" s="3">
        <v>10</v>
      </c>
      <c r="B28" s="19" t="s">
        <v>17</v>
      </c>
      <c r="C28" s="54"/>
      <c r="D28" s="54"/>
      <c r="E28" s="54"/>
      <c r="F28" s="54"/>
      <c r="G28" s="54"/>
      <c r="H28" s="54"/>
      <c r="I28" s="54"/>
      <c r="J28" s="54"/>
      <c r="K28" s="54"/>
      <c r="L28" s="54">
        <v>35</v>
      </c>
      <c r="M28" s="54">
        <v>111</v>
      </c>
      <c r="N28" s="54"/>
      <c r="O28" s="54">
        <v>1221</v>
      </c>
      <c r="P28" s="54"/>
      <c r="Q28" s="54"/>
      <c r="R28" s="54"/>
      <c r="S28" s="54"/>
      <c r="T28" s="55">
        <f t="shared" si="0"/>
        <v>1367</v>
      </c>
    </row>
    <row r="29" spans="1:20" s="12" customFormat="1" ht="12.75" customHeight="1" thickBot="1">
      <c r="A29" s="3">
        <v>11</v>
      </c>
      <c r="B29" s="19" t="s">
        <v>3</v>
      </c>
      <c r="C29" s="54"/>
      <c r="D29" s="54"/>
      <c r="E29" s="54"/>
      <c r="F29" s="54"/>
      <c r="G29" s="54"/>
      <c r="H29" s="54"/>
      <c r="I29" s="54"/>
      <c r="J29" s="54"/>
      <c r="K29" s="54"/>
      <c r="L29" s="54">
        <v>35</v>
      </c>
      <c r="M29" s="54">
        <v>111</v>
      </c>
      <c r="N29" s="54"/>
      <c r="O29" s="54">
        <v>1909</v>
      </c>
      <c r="P29" s="54"/>
      <c r="Q29" s="54"/>
      <c r="R29" s="54"/>
      <c r="S29" s="54"/>
      <c r="T29" s="55">
        <f t="shared" si="0"/>
        <v>2055</v>
      </c>
    </row>
    <row r="30" spans="1:20" s="12" customFormat="1" ht="12.75" customHeight="1" thickBot="1">
      <c r="A30" s="3">
        <v>12</v>
      </c>
      <c r="B30" s="19" t="s">
        <v>83</v>
      </c>
      <c r="C30" s="54"/>
      <c r="D30" s="54"/>
      <c r="E30" s="54"/>
      <c r="F30" s="54"/>
      <c r="G30" s="54"/>
      <c r="H30" s="54"/>
      <c r="I30" s="54"/>
      <c r="J30" s="54"/>
      <c r="K30" s="54"/>
      <c r="L30" s="54">
        <v>30</v>
      </c>
      <c r="M30" s="54">
        <v>111</v>
      </c>
      <c r="N30" s="54"/>
      <c r="O30" s="54">
        <v>1475</v>
      </c>
      <c r="P30" s="54"/>
      <c r="Q30" s="54"/>
      <c r="R30" s="54"/>
      <c r="S30" s="54"/>
      <c r="T30" s="55">
        <f t="shared" si="0"/>
        <v>1616</v>
      </c>
    </row>
    <row r="31" spans="1:20" s="12" customFormat="1" ht="12.75" customHeight="1" thickBot="1">
      <c r="A31" s="3">
        <v>13</v>
      </c>
      <c r="B31" s="19" t="s">
        <v>84</v>
      </c>
      <c r="C31" s="54"/>
      <c r="D31" s="54"/>
      <c r="E31" s="54"/>
      <c r="F31" s="54"/>
      <c r="G31" s="54"/>
      <c r="H31" s="54"/>
      <c r="I31" s="54"/>
      <c r="J31" s="54"/>
      <c r="K31" s="54"/>
      <c r="L31" s="54">
        <v>20</v>
      </c>
      <c r="M31" s="54">
        <v>48</v>
      </c>
      <c r="N31" s="54"/>
      <c r="O31" s="54">
        <v>574</v>
      </c>
      <c r="P31" s="54"/>
      <c r="Q31" s="54"/>
      <c r="R31" s="54"/>
      <c r="S31" s="54"/>
      <c r="T31" s="55">
        <f t="shared" si="0"/>
        <v>642</v>
      </c>
    </row>
    <row r="32" spans="1:20" s="12" customFormat="1" ht="12.75" customHeight="1" thickBot="1">
      <c r="A32" s="3">
        <v>14</v>
      </c>
      <c r="B32" s="19" t="s">
        <v>7</v>
      </c>
      <c r="C32" s="54"/>
      <c r="D32" s="54"/>
      <c r="E32" s="54"/>
      <c r="F32" s="54"/>
      <c r="G32" s="54"/>
      <c r="H32" s="54"/>
      <c r="I32" s="54"/>
      <c r="J32" s="54"/>
      <c r="K32" s="54"/>
      <c r="L32" s="54">
        <v>35</v>
      </c>
      <c r="M32" s="54">
        <v>111</v>
      </c>
      <c r="N32" s="54"/>
      <c r="O32" s="54">
        <v>2306</v>
      </c>
      <c r="P32" s="54"/>
      <c r="Q32" s="54"/>
      <c r="R32" s="54"/>
      <c r="S32" s="54"/>
      <c r="T32" s="55">
        <f>L32+M32+O32+P32</f>
        <v>2452</v>
      </c>
    </row>
    <row r="33" spans="1:20" s="12" customFormat="1" ht="15" customHeight="1" thickBot="1">
      <c r="A33" s="3"/>
      <c r="B33" s="4" t="s">
        <v>8</v>
      </c>
      <c r="C33" s="55">
        <f>SUM(C19:C32)</f>
        <v>0</v>
      </c>
      <c r="D33" s="55">
        <f aca="true" t="shared" si="1" ref="D33:L33">SUM(D19:D32)</f>
        <v>0</v>
      </c>
      <c r="E33" s="55">
        <f t="shared" si="1"/>
        <v>0</v>
      </c>
      <c r="F33" s="55">
        <f t="shared" si="1"/>
        <v>0</v>
      </c>
      <c r="G33" s="55">
        <f t="shared" si="1"/>
        <v>0</v>
      </c>
      <c r="H33" s="55"/>
      <c r="I33" s="55">
        <f t="shared" si="1"/>
        <v>0</v>
      </c>
      <c r="J33" s="55">
        <f t="shared" si="1"/>
        <v>0</v>
      </c>
      <c r="K33" s="55">
        <f t="shared" si="1"/>
        <v>0</v>
      </c>
      <c r="L33" s="55">
        <f t="shared" si="1"/>
        <v>670</v>
      </c>
      <c r="M33" s="55">
        <f>SUM(M19:M32)</f>
        <v>1530</v>
      </c>
      <c r="N33" s="55">
        <f aca="true" t="shared" si="2" ref="N33:T33">SUM(N19:N32)</f>
        <v>0</v>
      </c>
      <c r="O33" s="55">
        <f t="shared" si="2"/>
        <v>32286</v>
      </c>
      <c r="P33" s="55">
        <f t="shared" si="2"/>
        <v>0</v>
      </c>
      <c r="Q33" s="55">
        <f t="shared" si="2"/>
        <v>0</v>
      </c>
      <c r="R33" s="55">
        <f t="shared" si="2"/>
        <v>0</v>
      </c>
      <c r="S33" s="55">
        <f t="shared" si="2"/>
        <v>0</v>
      </c>
      <c r="T33" s="55">
        <f t="shared" si="2"/>
        <v>34486</v>
      </c>
    </row>
    <row r="34" spans="1:20" s="40" customFormat="1" ht="22.5" customHeight="1" thickBot="1">
      <c r="A34" s="3">
        <v>15</v>
      </c>
      <c r="B34" s="39" t="s">
        <v>86</v>
      </c>
      <c r="C34" s="56">
        <f>C35+C36+C37+C38+C39+C40+C41+C42+C43+C44+C45+C47+C49+C50+C51+C53+C54+C46+C48</f>
        <v>83478.55799999999</v>
      </c>
      <c r="D34" s="56">
        <f aca="true" t="shared" si="3" ref="D34:S34">SUM(D35:D51)</f>
        <v>1400</v>
      </c>
      <c r="E34" s="56">
        <f t="shared" si="3"/>
        <v>0</v>
      </c>
      <c r="F34" s="56">
        <f t="shared" si="3"/>
        <v>0</v>
      </c>
      <c r="G34" s="56">
        <f t="shared" si="3"/>
        <v>0</v>
      </c>
      <c r="H34" s="56">
        <f t="shared" si="3"/>
        <v>0</v>
      </c>
      <c r="I34" s="56">
        <f t="shared" si="3"/>
        <v>0</v>
      </c>
      <c r="J34" s="56">
        <f t="shared" si="3"/>
        <v>0</v>
      </c>
      <c r="K34" s="56">
        <f t="shared" si="3"/>
        <v>0</v>
      </c>
      <c r="L34" s="56">
        <f t="shared" si="3"/>
        <v>983</v>
      </c>
      <c r="M34" s="56">
        <f t="shared" si="3"/>
        <v>0</v>
      </c>
      <c r="N34" s="56">
        <f>SUM(N35:N51)</f>
        <v>0</v>
      </c>
      <c r="O34" s="56">
        <f t="shared" si="3"/>
        <v>0</v>
      </c>
      <c r="P34" s="56">
        <f t="shared" si="3"/>
        <v>0</v>
      </c>
      <c r="Q34" s="56">
        <f t="shared" si="3"/>
        <v>0</v>
      </c>
      <c r="R34" s="56">
        <f t="shared" si="3"/>
        <v>0</v>
      </c>
      <c r="S34" s="56">
        <f t="shared" si="3"/>
        <v>0</v>
      </c>
      <c r="T34" s="56">
        <f>SUM(C34:S34)</f>
        <v>85861.55799999999</v>
      </c>
    </row>
    <row r="35" spans="1:20" s="12" customFormat="1" ht="12.75" customHeight="1" thickBot="1">
      <c r="A35" s="3"/>
      <c r="B35" s="32" t="s">
        <v>61</v>
      </c>
      <c r="C35" s="57">
        <v>1376.927</v>
      </c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>
        <f aca="true" t="shared" si="4" ref="T35:T54">SUM(C35:S35)</f>
        <v>1376.927</v>
      </c>
    </row>
    <row r="36" spans="1:20" s="12" customFormat="1" ht="12.75" customHeight="1" thickBot="1">
      <c r="A36" s="3"/>
      <c r="B36" s="32" t="s">
        <v>54</v>
      </c>
      <c r="C36" s="57">
        <v>21057.484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>
        <f t="shared" si="4"/>
        <v>21057.484</v>
      </c>
    </row>
    <row r="37" spans="1:20" s="12" customFormat="1" ht="12.75" customHeight="1" thickBot="1">
      <c r="A37" s="3"/>
      <c r="B37" s="32" t="s">
        <v>62</v>
      </c>
      <c r="C37" s="57">
        <v>357</v>
      </c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>
        <f t="shared" si="4"/>
        <v>357</v>
      </c>
    </row>
    <row r="38" spans="1:20" s="12" customFormat="1" ht="12.75" customHeight="1" thickBot="1">
      <c r="A38" s="3"/>
      <c r="B38" s="32" t="s">
        <v>63</v>
      </c>
      <c r="C38" s="57">
        <v>357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>
        <f t="shared" si="4"/>
        <v>357</v>
      </c>
    </row>
    <row r="39" spans="1:20" s="12" customFormat="1" ht="12.75" customHeight="1" thickBot="1">
      <c r="A39" s="3"/>
      <c r="B39" s="32" t="s">
        <v>72</v>
      </c>
      <c r="C39" s="57">
        <v>516.873</v>
      </c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4">
        <f t="shared" si="4"/>
        <v>516.873</v>
      </c>
    </row>
    <row r="40" spans="1:20" s="12" customFormat="1" ht="12.75" customHeight="1" thickBot="1">
      <c r="A40" s="3"/>
      <c r="B40" s="23" t="s">
        <v>55</v>
      </c>
      <c r="C40" s="54">
        <v>0</v>
      </c>
      <c r="D40" s="54"/>
      <c r="E40" s="54"/>
      <c r="F40" s="54"/>
      <c r="G40" s="54"/>
      <c r="H40" s="54"/>
      <c r="I40" s="54"/>
      <c r="J40" s="54"/>
      <c r="K40" s="54"/>
      <c r="L40" s="54">
        <v>983</v>
      </c>
      <c r="M40" s="54"/>
      <c r="N40" s="54"/>
      <c r="O40" s="54"/>
      <c r="P40" s="54"/>
      <c r="Q40" s="54"/>
      <c r="R40" s="54"/>
      <c r="S40" s="54"/>
      <c r="T40" s="54">
        <f t="shared" si="4"/>
        <v>983</v>
      </c>
    </row>
    <row r="41" spans="1:20" s="12" customFormat="1" ht="27.75" customHeight="1" thickBot="1">
      <c r="A41" s="3"/>
      <c r="B41" s="2" t="s">
        <v>79</v>
      </c>
      <c r="C41" s="54">
        <v>0</v>
      </c>
      <c r="D41" s="55">
        <v>1400</v>
      </c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4">
        <f t="shared" si="4"/>
        <v>1400</v>
      </c>
    </row>
    <row r="42" spans="1:20" s="12" customFormat="1" ht="12.75" customHeight="1" thickBot="1">
      <c r="A42" s="3"/>
      <c r="B42" s="2" t="s">
        <v>28</v>
      </c>
      <c r="C42" s="54">
        <v>124</v>
      </c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4">
        <f t="shared" si="4"/>
        <v>124</v>
      </c>
    </row>
    <row r="43" spans="1:20" s="12" customFormat="1" ht="12.75" customHeight="1" thickBot="1">
      <c r="A43" s="3"/>
      <c r="B43" s="2" t="s">
        <v>11</v>
      </c>
      <c r="C43" s="54">
        <v>7975.5</v>
      </c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4">
        <f t="shared" si="4"/>
        <v>7975.5</v>
      </c>
    </row>
    <row r="44" spans="1:20" s="12" customFormat="1" ht="27.75" customHeight="1" thickBot="1">
      <c r="A44" s="3"/>
      <c r="B44" s="2" t="s">
        <v>56</v>
      </c>
      <c r="C44" s="54">
        <v>725</v>
      </c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>
        <f t="shared" si="4"/>
        <v>725</v>
      </c>
    </row>
    <row r="45" spans="1:20" s="12" customFormat="1" ht="12.75" customHeight="1" thickBot="1">
      <c r="A45" s="3"/>
      <c r="B45" s="23" t="s">
        <v>57</v>
      </c>
      <c r="C45" s="54">
        <v>1003.2</v>
      </c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4">
        <f t="shared" si="4"/>
        <v>1003.2</v>
      </c>
    </row>
    <row r="46" spans="1:20" s="12" customFormat="1" ht="12.75" customHeight="1" thickBot="1">
      <c r="A46" s="3"/>
      <c r="B46" s="23" t="s">
        <v>77</v>
      </c>
      <c r="C46" s="54">
        <v>1235</v>
      </c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4">
        <f t="shared" si="4"/>
        <v>1235</v>
      </c>
    </row>
    <row r="47" spans="1:20" s="12" customFormat="1" ht="12.75" customHeight="1" thickBot="1">
      <c r="A47" s="3"/>
      <c r="B47" s="23" t="s">
        <v>58</v>
      </c>
      <c r="C47" s="54">
        <v>9920</v>
      </c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4">
        <f t="shared" si="4"/>
        <v>9920</v>
      </c>
    </row>
    <row r="48" spans="1:20" s="12" customFormat="1" ht="12.75" customHeight="1" thickBot="1">
      <c r="A48" s="3"/>
      <c r="B48" s="23" t="s">
        <v>78</v>
      </c>
      <c r="C48" s="54">
        <v>920</v>
      </c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4">
        <f t="shared" si="4"/>
        <v>920</v>
      </c>
    </row>
    <row r="49" spans="1:20" s="12" customFormat="1" ht="12.75" customHeight="1" thickBot="1">
      <c r="A49" s="3"/>
      <c r="B49" s="32" t="s">
        <v>136</v>
      </c>
      <c r="C49" s="57">
        <v>978.275</v>
      </c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4">
        <f t="shared" si="4"/>
        <v>978.275</v>
      </c>
    </row>
    <row r="50" spans="1:20" s="12" customFormat="1" ht="12.75" customHeight="1" thickBot="1">
      <c r="A50" s="3"/>
      <c r="B50" s="2" t="s">
        <v>26</v>
      </c>
      <c r="C50" s="54">
        <v>2052.94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>
        <f t="shared" si="4"/>
        <v>2052.94</v>
      </c>
    </row>
    <row r="51" spans="1:20" s="12" customFormat="1" ht="12.75" customHeight="1" thickBot="1">
      <c r="A51" s="3"/>
      <c r="B51" s="2" t="s">
        <v>66</v>
      </c>
      <c r="C51" s="54">
        <v>1016.873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>
        <f t="shared" si="4"/>
        <v>1016.873</v>
      </c>
    </row>
    <row r="52" spans="1:20" s="12" customFormat="1" ht="12.75" customHeight="1" thickBot="1">
      <c r="A52" s="3"/>
      <c r="B52" s="2" t="s">
        <v>67</v>
      </c>
      <c r="C52" s="54">
        <v>516.873</v>
      </c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>
        <f t="shared" si="4"/>
        <v>516.873</v>
      </c>
    </row>
    <row r="53" spans="1:20" s="12" customFormat="1" ht="18.75" customHeight="1" thickBot="1">
      <c r="A53" s="3"/>
      <c r="B53" s="2" t="s">
        <v>87</v>
      </c>
      <c r="C53" s="54">
        <v>2793.486</v>
      </c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>
        <f t="shared" si="4"/>
        <v>2793.486</v>
      </c>
    </row>
    <row r="54" spans="1:20" s="12" customFormat="1" ht="28.5" customHeight="1" thickBot="1">
      <c r="A54" s="3"/>
      <c r="B54" s="2" t="s">
        <v>137</v>
      </c>
      <c r="C54" s="54">
        <v>31069</v>
      </c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>
        <f t="shared" si="4"/>
        <v>31069</v>
      </c>
    </row>
    <row r="55" spans="1:20" s="12" customFormat="1" ht="20.25" customHeight="1" thickBot="1">
      <c r="A55" s="3">
        <v>16</v>
      </c>
      <c r="B55" s="4" t="s">
        <v>68</v>
      </c>
      <c r="C55" s="55">
        <v>0</v>
      </c>
      <c r="D55" s="55">
        <f aca="true" t="shared" si="5" ref="D55:S55">D77+D92+D103+D108+D111</f>
        <v>0</v>
      </c>
      <c r="E55" s="55">
        <f t="shared" si="5"/>
        <v>0</v>
      </c>
      <c r="F55" s="55">
        <f t="shared" si="5"/>
        <v>10238.485</v>
      </c>
      <c r="G55" s="55">
        <f>G77+G92+G103+G108+G111</f>
        <v>357197</v>
      </c>
      <c r="H55" s="58">
        <v>7793.957</v>
      </c>
      <c r="I55" s="55">
        <f t="shared" si="5"/>
        <v>19366</v>
      </c>
      <c r="J55" s="55">
        <f t="shared" si="5"/>
        <v>62573.376000000004</v>
      </c>
      <c r="K55" s="55">
        <f t="shared" si="5"/>
        <v>8314.601</v>
      </c>
      <c r="L55" s="55">
        <f t="shared" si="5"/>
        <v>0</v>
      </c>
      <c r="M55" s="55">
        <f t="shared" si="5"/>
        <v>0</v>
      </c>
      <c r="N55" s="55">
        <f t="shared" si="5"/>
        <v>0</v>
      </c>
      <c r="O55" s="55">
        <f t="shared" si="5"/>
        <v>0</v>
      </c>
      <c r="P55" s="55">
        <f t="shared" si="5"/>
        <v>0</v>
      </c>
      <c r="Q55" s="55">
        <f t="shared" si="5"/>
        <v>0</v>
      </c>
      <c r="R55" s="55">
        <f t="shared" si="5"/>
        <v>0</v>
      </c>
      <c r="S55" s="55">
        <f t="shared" si="5"/>
        <v>0</v>
      </c>
      <c r="T55" s="55">
        <f>T77+T92+T103+T108+T111</f>
        <v>479985.2920000001</v>
      </c>
    </row>
    <row r="56" spans="1:20" s="12" customFormat="1" ht="23.25" customHeight="1" thickBot="1">
      <c r="A56" s="3"/>
      <c r="B56" s="39" t="s">
        <v>108</v>
      </c>
      <c r="C56" s="54"/>
      <c r="D56" s="54"/>
      <c r="E56" s="54"/>
      <c r="F56" s="54"/>
      <c r="G56" s="59"/>
      <c r="H56" s="59">
        <v>7793.957</v>
      </c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>
        <f aca="true" t="shared" si="6" ref="T56:T76">SUM(C56:S56)</f>
        <v>7793.957</v>
      </c>
    </row>
    <row r="57" spans="1:20" s="12" customFormat="1" ht="12.75" customHeight="1" thickBot="1">
      <c r="A57" s="3"/>
      <c r="B57" s="76" t="s">
        <v>88</v>
      </c>
      <c r="C57" s="54"/>
      <c r="D57" s="54"/>
      <c r="E57" s="54"/>
      <c r="F57" s="54"/>
      <c r="G57" s="59">
        <v>11566</v>
      </c>
      <c r="H57" s="59"/>
      <c r="I57" s="54">
        <v>481</v>
      </c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>
        <f t="shared" si="6"/>
        <v>12047</v>
      </c>
    </row>
    <row r="58" spans="1:20" s="12" customFormat="1" ht="27" customHeight="1" thickBot="1">
      <c r="A58" s="3"/>
      <c r="B58" s="76" t="s">
        <v>104</v>
      </c>
      <c r="C58" s="60"/>
      <c r="D58" s="54"/>
      <c r="E58" s="54"/>
      <c r="F58" s="54"/>
      <c r="G58" s="59">
        <v>12199</v>
      </c>
      <c r="H58" s="59"/>
      <c r="I58" s="54">
        <v>1734</v>
      </c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>
        <f t="shared" si="6"/>
        <v>13933</v>
      </c>
    </row>
    <row r="59" spans="1:20" s="12" customFormat="1" ht="12.75" customHeight="1" thickBot="1">
      <c r="A59" s="3"/>
      <c r="B59" s="77" t="s">
        <v>89</v>
      </c>
      <c r="C59" s="61"/>
      <c r="D59" s="54"/>
      <c r="E59" s="54"/>
      <c r="F59" s="54"/>
      <c r="G59" s="59">
        <v>19751</v>
      </c>
      <c r="H59" s="59"/>
      <c r="I59" s="54">
        <v>669</v>
      </c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>
        <f t="shared" si="6"/>
        <v>20420</v>
      </c>
    </row>
    <row r="60" spans="1:20" s="12" customFormat="1" ht="12.75" customHeight="1" thickBot="1">
      <c r="A60" s="3"/>
      <c r="B60" s="77" t="s">
        <v>90</v>
      </c>
      <c r="C60" s="61"/>
      <c r="D60" s="54"/>
      <c r="E60" s="54"/>
      <c r="F60" s="54"/>
      <c r="G60" s="59">
        <v>23481</v>
      </c>
      <c r="H60" s="59"/>
      <c r="I60" s="54">
        <v>783</v>
      </c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>
        <f t="shared" si="6"/>
        <v>24264</v>
      </c>
    </row>
    <row r="61" spans="1:20" s="12" customFormat="1" ht="12.75" customHeight="1" thickBot="1">
      <c r="A61" s="3"/>
      <c r="B61" s="77" t="s">
        <v>91</v>
      </c>
      <c r="C61" s="61"/>
      <c r="D61" s="54"/>
      <c r="E61" s="54"/>
      <c r="F61" s="54"/>
      <c r="G61" s="59">
        <v>7682</v>
      </c>
      <c r="H61" s="59"/>
      <c r="I61" s="54">
        <v>226</v>
      </c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>
        <f t="shared" si="6"/>
        <v>7908</v>
      </c>
    </row>
    <row r="62" spans="1:20" s="12" customFormat="1" ht="27.75" customHeight="1" thickBot="1">
      <c r="A62" s="3"/>
      <c r="B62" s="77" t="s">
        <v>92</v>
      </c>
      <c r="C62" s="61"/>
      <c r="D62" s="54"/>
      <c r="E62" s="54"/>
      <c r="F62" s="54"/>
      <c r="G62" s="59">
        <v>7659</v>
      </c>
      <c r="H62" s="59"/>
      <c r="I62" s="54">
        <v>310</v>
      </c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>
        <f t="shared" si="6"/>
        <v>7969</v>
      </c>
    </row>
    <row r="63" spans="1:20" s="12" customFormat="1" ht="12.75" customHeight="1" thickBot="1">
      <c r="A63" s="3"/>
      <c r="B63" s="77" t="s">
        <v>93</v>
      </c>
      <c r="C63" s="61"/>
      <c r="D63" s="54"/>
      <c r="E63" s="54"/>
      <c r="F63" s="54"/>
      <c r="G63" s="59">
        <v>10638</v>
      </c>
      <c r="H63" s="59"/>
      <c r="I63" s="54">
        <v>283</v>
      </c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>
        <f t="shared" si="6"/>
        <v>10921</v>
      </c>
    </row>
    <row r="64" spans="1:20" s="12" customFormat="1" ht="12.75" customHeight="1" thickBot="1">
      <c r="A64" s="3"/>
      <c r="B64" s="77" t="s">
        <v>94</v>
      </c>
      <c r="C64" s="61"/>
      <c r="D64" s="54"/>
      <c r="E64" s="54"/>
      <c r="F64" s="54"/>
      <c r="G64" s="59">
        <v>28846</v>
      </c>
      <c r="H64" s="59"/>
      <c r="I64" s="54">
        <v>1089</v>
      </c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>
        <f t="shared" si="6"/>
        <v>29935</v>
      </c>
    </row>
    <row r="65" spans="1:20" s="12" customFormat="1" ht="27" customHeight="1" thickBot="1">
      <c r="A65" s="3"/>
      <c r="B65" s="77" t="s">
        <v>95</v>
      </c>
      <c r="C65" s="61"/>
      <c r="D65" s="54"/>
      <c r="E65" s="54"/>
      <c r="F65" s="54"/>
      <c r="G65" s="59">
        <v>23188</v>
      </c>
      <c r="H65" s="59"/>
      <c r="I65" s="54">
        <v>995</v>
      </c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>
        <f t="shared" si="6"/>
        <v>24183</v>
      </c>
    </row>
    <row r="66" spans="1:20" s="12" customFormat="1" ht="12.75" customHeight="1" thickBot="1">
      <c r="A66" s="3"/>
      <c r="B66" s="77" t="s">
        <v>96</v>
      </c>
      <c r="C66" s="61"/>
      <c r="D66" s="54"/>
      <c r="E66" s="54"/>
      <c r="F66" s="54"/>
      <c r="G66" s="59">
        <v>19439</v>
      </c>
      <c r="H66" s="59"/>
      <c r="I66" s="54">
        <v>760</v>
      </c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>
        <f t="shared" si="6"/>
        <v>20199</v>
      </c>
    </row>
    <row r="67" spans="1:20" s="12" customFormat="1" ht="12.75" customHeight="1" thickBot="1">
      <c r="A67" s="3"/>
      <c r="B67" s="71" t="s">
        <v>97</v>
      </c>
      <c r="C67" s="57"/>
      <c r="D67" s="54"/>
      <c r="E67" s="54"/>
      <c r="F67" s="54"/>
      <c r="G67" s="59">
        <v>22621</v>
      </c>
      <c r="H67" s="59"/>
      <c r="I67" s="54">
        <v>845</v>
      </c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>
        <f t="shared" si="6"/>
        <v>23466</v>
      </c>
    </row>
    <row r="68" spans="1:20" s="12" customFormat="1" ht="12.75" customHeight="1" thickBot="1">
      <c r="A68" s="3"/>
      <c r="B68" s="71" t="s">
        <v>98</v>
      </c>
      <c r="C68" s="61"/>
      <c r="D68" s="54"/>
      <c r="E68" s="54"/>
      <c r="F68" s="54"/>
      <c r="G68" s="59">
        <v>27746</v>
      </c>
      <c r="H68" s="59"/>
      <c r="I68" s="54">
        <v>1201</v>
      </c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>
        <f t="shared" si="6"/>
        <v>28947</v>
      </c>
    </row>
    <row r="69" spans="1:20" s="12" customFormat="1" ht="29.25" customHeight="1" thickBot="1">
      <c r="A69" s="3"/>
      <c r="B69" s="71" t="s">
        <v>99</v>
      </c>
      <c r="C69" s="61"/>
      <c r="D69" s="54"/>
      <c r="E69" s="54"/>
      <c r="F69" s="54"/>
      <c r="G69" s="59">
        <v>21702</v>
      </c>
      <c r="H69" s="59"/>
      <c r="I69" s="54">
        <v>1308</v>
      </c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>
        <f t="shared" si="6"/>
        <v>23010</v>
      </c>
    </row>
    <row r="70" spans="1:20" s="12" customFormat="1" ht="27" customHeight="1" thickBot="1">
      <c r="A70" s="3"/>
      <c r="B70" s="71" t="s">
        <v>100</v>
      </c>
      <c r="C70" s="61"/>
      <c r="D70" s="54"/>
      <c r="E70" s="54"/>
      <c r="F70" s="54"/>
      <c r="G70" s="59">
        <v>25747</v>
      </c>
      <c r="H70" s="59"/>
      <c r="I70" s="54">
        <v>1175</v>
      </c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>
        <f t="shared" si="6"/>
        <v>26922</v>
      </c>
    </row>
    <row r="71" spans="1:20" s="12" customFormat="1" ht="12.75" customHeight="1" thickBot="1">
      <c r="A71" s="3"/>
      <c r="B71" s="71" t="s">
        <v>101</v>
      </c>
      <c r="C71" s="61"/>
      <c r="D71" s="54"/>
      <c r="E71" s="54"/>
      <c r="F71" s="54"/>
      <c r="G71" s="59">
        <v>14421</v>
      </c>
      <c r="H71" s="59"/>
      <c r="I71" s="54">
        <v>439</v>
      </c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>
        <f t="shared" si="6"/>
        <v>14860</v>
      </c>
    </row>
    <row r="72" spans="1:20" s="12" customFormat="1" ht="12.75" customHeight="1" thickBot="1">
      <c r="A72" s="3"/>
      <c r="B72" s="71" t="s">
        <v>102</v>
      </c>
      <c r="C72" s="61"/>
      <c r="D72" s="54"/>
      <c r="E72" s="54"/>
      <c r="F72" s="54"/>
      <c r="G72" s="59">
        <v>11941</v>
      </c>
      <c r="H72" s="59"/>
      <c r="I72" s="54">
        <v>634</v>
      </c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>
        <f t="shared" si="6"/>
        <v>12575</v>
      </c>
    </row>
    <row r="73" spans="1:20" s="12" customFormat="1" ht="12.75" customHeight="1" thickBot="1">
      <c r="A73" s="3"/>
      <c r="B73" s="71" t="s">
        <v>103</v>
      </c>
      <c r="C73" s="61"/>
      <c r="D73" s="54"/>
      <c r="E73" s="54"/>
      <c r="F73" s="54"/>
      <c r="G73" s="59">
        <v>9734</v>
      </c>
      <c r="H73" s="59"/>
      <c r="I73" s="54">
        <v>427</v>
      </c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>
        <f t="shared" si="6"/>
        <v>10161</v>
      </c>
    </row>
    <row r="74" spans="1:20" s="12" customFormat="1" ht="12.75" customHeight="1" thickBot="1">
      <c r="A74" s="3"/>
      <c r="B74" s="71" t="s">
        <v>105</v>
      </c>
      <c r="C74" s="61"/>
      <c r="D74" s="54"/>
      <c r="E74" s="54"/>
      <c r="F74" s="54"/>
      <c r="G74" s="59">
        <v>5068</v>
      </c>
      <c r="H74" s="59"/>
      <c r="I74" s="54">
        <v>210</v>
      </c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>
        <f t="shared" si="6"/>
        <v>5278</v>
      </c>
    </row>
    <row r="75" spans="1:20" s="12" customFormat="1" ht="12.75" customHeight="1" thickBot="1">
      <c r="A75" s="3"/>
      <c r="B75" s="71" t="s">
        <v>106</v>
      </c>
      <c r="C75" s="61"/>
      <c r="D75" s="54"/>
      <c r="E75" s="54"/>
      <c r="F75" s="54"/>
      <c r="G75" s="59">
        <v>930</v>
      </c>
      <c r="H75" s="59"/>
      <c r="I75" s="54">
        <v>57</v>
      </c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>
        <f t="shared" si="6"/>
        <v>987</v>
      </c>
    </row>
    <row r="76" spans="1:20" s="12" customFormat="1" ht="29.25" customHeight="1" thickBot="1">
      <c r="A76" s="3"/>
      <c r="B76" s="71" t="s">
        <v>107</v>
      </c>
      <c r="C76" s="61"/>
      <c r="D76" s="54"/>
      <c r="E76" s="54"/>
      <c r="F76" s="54"/>
      <c r="G76" s="62">
        <v>3162</v>
      </c>
      <c r="H76" s="63"/>
      <c r="I76" s="54">
        <v>351</v>
      </c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>
        <f t="shared" si="6"/>
        <v>3513</v>
      </c>
    </row>
    <row r="77" spans="1:20" s="40" customFormat="1" ht="15" customHeight="1" thickBot="1">
      <c r="A77" s="3"/>
      <c r="B77" s="72" t="s">
        <v>36</v>
      </c>
      <c r="C77" s="61">
        <f aca="true" t="shared" si="7" ref="C77:T77">SUM(C56:C76)</f>
        <v>0</v>
      </c>
      <c r="D77" s="64">
        <f t="shared" si="7"/>
        <v>0</v>
      </c>
      <c r="E77" s="64">
        <f t="shared" si="7"/>
        <v>0</v>
      </c>
      <c r="F77" s="64">
        <f t="shared" si="7"/>
        <v>0</v>
      </c>
      <c r="G77" s="64">
        <f t="shared" si="7"/>
        <v>307521</v>
      </c>
      <c r="H77" s="64">
        <f t="shared" si="7"/>
        <v>7793.957</v>
      </c>
      <c r="I77" s="64">
        <f t="shared" si="7"/>
        <v>13977</v>
      </c>
      <c r="J77" s="64">
        <f t="shared" si="7"/>
        <v>0</v>
      </c>
      <c r="K77" s="64">
        <f t="shared" si="7"/>
        <v>0</v>
      </c>
      <c r="L77" s="64">
        <f t="shared" si="7"/>
        <v>0</v>
      </c>
      <c r="M77" s="64">
        <f t="shared" si="7"/>
        <v>0</v>
      </c>
      <c r="N77" s="64">
        <f t="shared" si="7"/>
        <v>0</v>
      </c>
      <c r="O77" s="64">
        <f t="shared" si="7"/>
        <v>0</v>
      </c>
      <c r="P77" s="64">
        <f t="shared" si="7"/>
        <v>0</v>
      </c>
      <c r="Q77" s="64">
        <f t="shared" si="7"/>
        <v>0</v>
      </c>
      <c r="R77" s="64">
        <f t="shared" si="7"/>
        <v>0</v>
      </c>
      <c r="S77" s="64">
        <f t="shared" si="7"/>
        <v>0</v>
      </c>
      <c r="T77" s="64">
        <f t="shared" si="7"/>
        <v>329291.957</v>
      </c>
    </row>
    <row r="78" spans="1:20" s="12" customFormat="1" ht="23.25" customHeight="1" thickBot="1">
      <c r="A78" s="3"/>
      <c r="B78" s="39" t="s">
        <v>108</v>
      </c>
      <c r="C78" s="61">
        <v>13800</v>
      </c>
      <c r="D78" s="54"/>
      <c r="E78" s="54"/>
      <c r="F78" s="54">
        <v>0</v>
      </c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>
        <f aca="true" t="shared" si="8" ref="T78:T91">SUM(C78:S78)</f>
        <v>13800</v>
      </c>
    </row>
    <row r="79" spans="1:20" s="12" customFormat="1" ht="29.25" customHeight="1" thickBot="1">
      <c r="A79" s="3"/>
      <c r="B79" s="71" t="s">
        <v>109</v>
      </c>
      <c r="C79" s="61"/>
      <c r="D79" s="54"/>
      <c r="E79" s="54"/>
      <c r="F79" s="54">
        <v>650.818</v>
      </c>
      <c r="G79" s="65">
        <v>1950</v>
      </c>
      <c r="H79" s="54"/>
      <c r="I79" s="54">
        <v>215</v>
      </c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>
        <f t="shared" si="8"/>
        <v>2815.818</v>
      </c>
    </row>
    <row r="80" spans="1:20" s="12" customFormat="1" ht="28.5" customHeight="1" thickBot="1">
      <c r="A80" s="3"/>
      <c r="B80" s="71" t="s">
        <v>110</v>
      </c>
      <c r="C80" s="61"/>
      <c r="D80" s="54"/>
      <c r="E80" s="54"/>
      <c r="F80" s="54">
        <v>629.132</v>
      </c>
      <c r="G80" s="66">
        <v>1012</v>
      </c>
      <c r="H80" s="54"/>
      <c r="I80" s="54">
        <v>208</v>
      </c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>
        <f t="shared" si="8"/>
        <v>1849.132</v>
      </c>
    </row>
    <row r="81" spans="1:20" s="12" customFormat="1" ht="12.75" customHeight="1" thickBot="1">
      <c r="A81" s="3"/>
      <c r="B81" s="71" t="s">
        <v>111</v>
      </c>
      <c r="C81" s="61"/>
      <c r="D81" s="54"/>
      <c r="E81" s="54"/>
      <c r="F81" s="54">
        <v>715.907</v>
      </c>
      <c r="G81" s="66">
        <v>2172</v>
      </c>
      <c r="H81" s="54"/>
      <c r="I81" s="54">
        <v>562</v>
      </c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>
        <f t="shared" si="8"/>
        <v>3449.907</v>
      </c>
    </row>
    <row r="82" spans="1:20" s="12" customFormat="1" ht="12.75" customHeight="1" thickBot="1">
      <c r="A82" s="3"/>
      <c r="B82" s="71" t="s">
        <v>112</v>
      </c>
      <c r="C82" s="61"/>
      <c r="D82" s="54"/>
      <c r="E82" s="54"/>
      <c r="F82" s="54">
        <v>477.266</v>
      </c>
      <c r="G82" s="66">
        <v>1382</v>
      </c>
      <c r="H82" s="54"/>
      <c r="I82" s="54">
        <v>202</v>
      </c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>
        <f t="shared" si="8"/>
        <v>2061.266</v>
      </c>
    </row>
    <row r="83" spans="1:20" s="12" customFormat="1" ht="12.75" customHeight="1" thickBot="1">
      <c r="A83" s="3"/>
      <c r="B83" s="71" t="s">
        <v>113</v>
      </c>
      <c r="C83" s="61"/>
      <c r="D83" s="54"/>
      <c r="E83" s="54"/>
      <c r="F83" s="54">
        <v>954.533</v>
      </c>
      <c r="G83" s="66">
        <v>4516</v>
      </c>
      <c r="H83" s="54"/>
      <c r="I83" s="54">
        <v>452</v>
      </c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>
        <f t="shared" si="8"/>
        <v>5922.533</v>
      </c>
    </row>
    <row r="84" spans="1:20" s="12" customFormat="1" ht="27.75" customHeight="1" thickBot="1">
      <c r="A84" s="3"/>
      <c r="B84" s="71" t="s">
        <v>114</v>
      </c>
      <c r="C84" s="61"/>
      <c r="D84" s="54"/>
      <c r="E84" s="54"/>
      <c r="F84" s="54">
        <v>790.418</v>
      </c>
      <c r="G84" s="66">
        <v>4245</v>
      </c>
      <c r="H84" s="54"/>
      <c r="I84" s="54">
        <v>509</v>
      </c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>
        <f t="shared" si="8"/>
        <v>5544.418</v>
      </c>
    </row>
    <row r="85" spans="1:20" s="12" customFormat="1" ht="26.25" customHeight="1" thickBot="1">
      <c r="A85" s="3"/>
      <c r="B85" s="71" t="s">
        <v>115</v>
      </c>
      <c r="C85" s="61"/>
      <c r="D85" s="54"/>
      <c r="E85" s="54"/>
      <c r="F85" s="54">
        <v>1648.737</v>
      </c>
      <c r="G85" s="66">
        <v>13621</v>
      </c>
      <c r="H85" s="54"/>
      <c r="I85" s="54">
        <v>1006</v>
      </c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>
        <f t="shared" si="8"/>
        <v>16275.737000000001</v>
      </c>
    </row>
    <row r="86" spans="1:20" s="12" customFormat="1" ht="40.5" customHeight="1" thickBot="1">
      <c r="A86" s="3"/>
      <c r="B86" s="71" t="s">
        <v>116</v>
      </c>
      <c r="C86" s="61"/>
      <c r="D86" s="54"/>
      <c r="E86" s="54"/>
      <c r="F86" s="54">
        <v>911.145</v>
      </c>
      <c r="G86" s="66">
        <v>6194</v>
      </c>
      <c r="H86" s="54"/>
      <c r="I86" s="54">
        <v>589</v>
      </c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>
        <f t="shared" si="8"/>
        <v>7694.145</v>
      </c>
    </row>
    <row r="87" spans="1:20" s="12" customFormat="1" ht="28.5" customHeight="1" thickBot="1">
      <c r="A87" s="3"/>
      <c r="B87" s="71" t="s">
        <v>117</v>
      </c>
      <c r="C87" s="61"/>
      <c r="D87" s="54"/>
      <c r="E87" s="54"/>
      <c r="F87" s="54">
        <v>1030.778</v>
      </c>
      <c r="G87" s="66">
        <v>5552</v>
      </c>
      <c r="H87" s="54"/>
      <c r="I87" s="54">
        <v>580</v>
      </c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>
        <f t="shared" si="8"/>
        <v>7162.778</v>
      </c>
    </row>
    <row r="88" spans="1:20" s="12" customFormat="1" ht="12.75" customHeight="1" thickBot="1">
      <c r="A88" s="3"/>
      <c r="B88" s="71" t="s">
        <v>118</v>
      </c>
      <c r="C88" s="61"/>
      <c r="D88" s="54"/>
      <c r="E88" s="54"/>
      <c r="F88" s="54">
        <v>585.744</v>
      </c>
      <c r="G88" s="66">
        <v>2937</v>
      </c>
      <c r="H88" s="54"/>
      <c r="I88" s="54">
        <v>456</v>
      </c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>
        <f t="shared" si="8"/>
        <v>3978.744</v>
      </c>
    </row>
    <row r="89" spans="1:20" s="12" customFormat="1" ht="12.75" customHeight="1" thickBot="1">
      <c r="A89" s="3"/>
      <c r="B89" s="71" t="s">
        <v>119</v>
      </c>
      <c r="C89" s="61"/>
      <c r="D89" s="54"/>
      <c r="E89" s="54"/>
      <c r="F89" s="54">
        <v>715.907</v>
      </c>
      <c r="G89" s="66">
        <v>2616</v>
      </c>
      <c r="H89" s="54"/>
      <c r="I89" s="54">
        <v>376</v>
      </c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>
        <f t="shared" si="8"/>
        <v>3707.907</v>
      </c>
    </row>
    <row r="90" spans="1:20" s="12" customFormat="1" ht="12.75" customHeight="1" thickBot="1">
      <c r="A90" s="3"/>
      <c r="B90" s="71" t="s">
        <v>120</v>
      </c>
      <c r="C90" s="61"/>
      <c r="D90" s="54"/>
      <c r="E90" s="54"/>
      <c r="F90" s="54">
        <v>585.744</v>
      </c>
      <c r="G90" s="66">
        <v>1061</v>
      </c>
      <c r="H90" s="54"/>
      <c r="I90" s="54">
        <v>176</v>
      </c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>
        <f t="shared" si="8"/>
        <v>1822.7440000000001</v>
      </c>
    </row>
    <row r="91" spans="1:20" s="12" customFormat="1" ht="24.75" customHeight="1" thickBot="1">
      <c r="A91" s="3"/>
      <c r="B91" s="71" t="s">
        <v>107</v>
      </c>
      <c r="C91" s="61"/>
      <c r="D91" s="54"/>
      <c r="E91" s="54"/>
      <c r="F91" s="54">
        <v>542.356</v>
      </c>
      <c r="G91" s="67">
        <v>2418</v>
      </c>
      <c r="H91" s="54"/>
      <c r="I91" s="54">
        <v>58</v>
      </c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>
        <f t="shared" si="8"/>
        <v>3018.3559999999998</v>
      </c>
    </row>
    <row r="92" spans="1:20" s="40" customFormat="1" ht="15" customHeight="1" thickBot="1">
      <c r="A92" s="3"/>
      <c r="B92" s="72" t="s">
        <v>37</v>
      </c>
      <c r="C92" s="64">
        <f>SUM(C78:C91)</f>
        <v>13800</v>
      </c>
      <c r="D92" s="64">
        <f>SUM(D78:D91)</f>
        <v>0</v>
      </c>
      <c r="E92" s="64">
        <f>SUM(E78:E91)</f>
        <v>0</v>
      </c>
      <c r="F92" s="64">
        <f>SUM(F78:F91)</f>
        <v>10238.485</v>
      </c>
      <c r="G92" s="64">
        <f>SUM(G78:G91)</f>
        <v>49676</v>
      </c>
      <c r="H92" s="64">
        <f aca="true" t="shared" si="9" ref="H92:T92">SUM(H78:H91)</f>
        <v>0</v>
      </c>
      <c r="I92" s="64">
        <f t="shared" si="9"/>
        <v>5389</v>
      </c>
      <c r="J92" s="64">
        <f t="shared" si="9"/>
        <v>0</v>
      </c>
      <c r="K92" s="64">
        <f t="shared" si="9"/>
        <v>0</v>
      </c>
      <c r="L92" s="64">
        <f t="shared" si="9"/>
        <v>0</v>
      </c>
      <c r="M92" s="64">
        <f t="shared" si="9"/>
        <v>0</v>
      </c>
      <c r="N92" s="64">
        <f t="shared" si="9"/>
        <v>0</v>
      </c>
      <c r="O92" s="64">
        <f t="shared" si="9"/>
        <v>0</v>
      </c>
      <c r="P92" s="64">
        <f t="shared" si="9"/>
        <v>0</v>
      </c>
      <c r="Q92" s="64">
        <f t="shared" si="9"/>
        <v>0</v>
      </c>
      <c r="R92" s="64">
        <f t="shared" si="9"/>
        <v>0</v>
      </c>
      <c r="S92" s="64">
        <f t="shared" si="9"/>
        <v>0</v>
      </c>
      <c r="T92" s="64">
        <f t="shared" si="9"/>
        <v>79103.48500000003</v>
      </c>
    </row>
    <row r="93" spans="1:20" s="12" customFormat="1" ht="27" customHeight="1" thickBot="1">
      <c r="A93" s="3"/>
      <c r="B93" s="71" t="s">
        <v>121</v>
      </c>
      <c r="C93" s="61"/>
      <c r="D93" s="54"/>
      <c r="E93" s="54"/>
      <c r="F93" s="54"/>
      <c r="G93" s="54"/>
      <c r="H93" s="54"/>
      <c r="I93" s="54"/>
      <c r="J93" s="54">
        <v>11811</v>
      </c>
      <c r="K93" s="54"/>
      <c r="L93" s="54"/>
      <c r="M93" s="54"/>
      <c r="N93" s="54"/>
      <c r="O93" s="54"/>
      <c r="P93" s="54"/>
      <c r="Q93" s="54"/>
      <c r="R93" s="54"/>
      <c r="S93" s="54"/>
      <c r="T93" s="54">
        <f aca="true" t="shared" si="10" ref="T93:T102">SUM(C93:S93)</f>
        <v>11811</v>
      </c>
    </row>
    <row r="94" spans="1:20" s="12" customFormat="1" ht="12.75" customHeight="1" thickBot="1">
      <c r="A94" s="3"/>
      <c r="B94" s="71" t="s">
        <v>122</v>
      </c>
      <c r="C94" s="61"/>
      <c r="D94" s="54"/>
      <c r="E94" s="54"/>
      <c r="F94" s="54"/>
      <c r="G94" s="54"/>
      <c r="H94" s="54"/>
      <c r="I94" s="54"/>
      <c r="J94" s="54">
        <v>7799</v>
      </c>
      <c r="K94" s="54"/>
      <c r="L94" s="54"/>
      <c r="M94" s="54"/>
      <c r="N94" s="54"/>
      <c r="O94" s="54"/>
      <c r="P94" s="54"/>
      <c r="Q94" s="54"/>
      <c r="R94" s="54"/>
      <c r="S94" s="54"/>
      <c r="T94" s="54">
        <f t="shared" si="10"/>
        <v>7799</v>
      </c>
    </row>
    <row r="95" spans="1:20" s="12" customFormat="1" ht="27.75" customHeight="1" thickBot="1">
      <c r="A95" s="3"/>
      <c r="B95" s="71" t="s">
        <v>123</v>
      </c>
      <c r="C95" s="61"/>
      <c r="D95" s="54"/>
      <c r="E95" s="54"/>
      <c r="F95" s="54"/>
      <c r="G95" s="54"/>
      <c r="H95" s="54"/>
      <c r="I95" s="54"/>
      <c r="J95" s="54">
        <v>2652</v>
      </c>
      <c r="K95" s="54"/>
      <c r="L95" s="54"/>
      <c r="M95" s="54"/>
      <c r="N95" s="54"/>
      <c r="O95" s="54"/>
      <c r="P95" s="54"/>
      <c r="Q95" s="54"/>
      <c r="R95" s="54"/>
      <c r="S95" s="54"/>
      <c r="T95" s="54">
        <f t="shared" si="10"/>
        <v>2652</v>
      </c>
    </row>
    <row r="96" spans="1:20" s="12" customFormat="1" ht="29.25" customHeight="1" thickBot="1">
      <c r="A96" s="3"/>
      <c r="B96" s="71" t="s">
        <v>124</v>
      </c>
      <c r="C96" s="61"/>
      <c r="D96" s="54"/>
      <c r="E96" s="54"/>
      <c r="F96" s="54"/>
      <c r="G96" s="54"/>
      <c r="H96" s="54"/>
      <c r="I96" s="54"/>
      <c r="J96" s="54">
        <v>10256</v>
      </c>
      <c r="K96" s="54"/>
      <c r="L96" s="54"/>
      <c r="M96" s="54"/>
      <c r="N96" s="54"/>
      <c r="O96" s="54"/>
      <c r="P96" s="54"/>
      <c r="Q96" s="54"/>
      <c r="R96" s="54"/>
      <c r="S96" s="54"/>
      <c r="T96" s="54">
        <f t="shared" si="10"/>
        <v>10256</v>
      </c>
    </row>
    <row r="97" spans="1:20" s="12" customFormat="1" ht="28.5" customHeight="1" thickBot="1">
      <c r="A97" s="3"/>
      <c r="B97" s="71" t="s">
        <v>125</v>
      </c>
      <c r="C97" s="61"/>
      <c r="D97" s="54"/>
      <c r="E97" s="54"/>
      <c r="F97" s="54"/>
      <c r="G97" s="54"/>
      <c r="H97" s="54"/>
      <c r="I97" s="54"/>
      <c r="J97" s="54">
        <v>3639</v>
      </c>
      <c r="K97" s="54"/>
      <c r="L97" s="54"/>
      <c r="M97" s="54"/>
      <c r="N97" s="54"/>
      <c r="O97" s="54"/>
      <c r="P97" s="54"/>
      <c r="Q97" s="54"/>
      <c r="R97" s="54"/>
      <c r="S97" s="54"/>
      <c r="T97" s="54">
        <f t="shared" si="10"/>
        <v>3639</v>
      </c>
    </row>
    <row r="98" spans="1:20" s="12" customFormat="1" ht="27.75" customHeight="1" thickBot="1">
      <c r="A98" s="3"/>
      <c r="B98" s="71" t="s">
        <v>126</v>
      </c>
      <c r="C98" s="61"/>
      <c r="D98" s="54"/>
      <c r="E98" s="54"/>
      <c r="F98" s="54"/>
      <c r="G98" s="54"/>
      <c r="H98" s="54"/>
      <c r="I98" s="54"/>
      <c r="J98" s="54">
        <v>4808</v>
      </c>
      <c r="K98" s="54"/>
      <c r="L98" s="54"/>
      <c r="M98" s="54"/>
      <c r="N98" s="54"/>
      <c r="O98" s="54"/>
      <c r="P98" s="54"/>
      <c r="Q98" s="54"/>
      <c r="R98" s="54"/>
      <c r="S98" s="54"/>
      <c r="T98" s="54">
        <f t="shared" si="10"/>
        <v>4808</v>
      </c>
    </row>
    <row r="99" spans="1:20" s="12" customFormat="1" ht="12.75" customHeight="1" thickBot="1">
      <c r="A99" s="3"/>
      <c r="B99" s="71" t="s">
        <v>127</v>
      </c>
      <c r="C99" s="61"/>
      <c r="D99" s="54"/>
      <c r="E99" s="54"/>
      <c r="F99" s="54"/>
      <c r="G99" s="54"/>
      <c r="H99" s="54"/>
      <c r="I99" s="54"/>
      <c r="J99" s="54">
        <v>1830</v>
      </c>
      <c r="K99" s="54"/>
      <c r="L99" s="54"/>
      <c r="M99" s="54"/>
      <c r="N99" s="54"/>
      <c r="O99" s="54"/>
      <c r="P99" s="54"/>
      <c r="Q99" s="54"/>
      <c r="R99" s="54"/>
      <c r="S99" s="54"/>
      <c r="T99" s="54">
        <f t="shared" si="10"/>
        <v>1830</v>
      </c>
    </row>
    <row r="100" spans="1:20" s="12" customFormat="1" ht="12.75" customHeight="1" thickBot="1">
      <c r="A100" s="3"/>
      <c r="B100" s="71" t="s">
        <v>128</v>
      </c>
      <c r="C100" s="61"/>
      <c r="D100" s="54"/>
      <c r="E100" s="54"/>
      <c r="F100" s="54"/>
      <c r="G100" s="54"/>
      <c r="H100" s="54"/>
      <c r="I100" s="54"/>
      <c r="J100" s="54">
        <v>1930</v>
      </c>
      <c r="K100" s="54"/>
      <c r="L100" s="54"/>
      <c r="M100" s="54"/>
      <c r="N100" s="54"/>
      <c r="O100" s="54"/>
      <c r="P100" s="54"/>
      <c r="Q100" s="54"/>
      <c r="R100" s="54"/>
      <c r="S100" s="54"/>
      <c r="T100" s="54">
        <f t="shared" si="10"/>
        <v>1930</v>
      </c>
    </row>
    <row r="101" spans="1:20" s="12" customFormat="1" ht="27" customHeight="1" thickBot="1">
      <c r="A101" s="3"/>
      <c r="B101" s="71" t="s">
        <v>129</v>
      </c>
      <c r="C101" s="61"/>
      <c r="D101" s="54"/>
      <c r="E101" s="54"/>
      <c r="F101" s="54"/>
      <c r="G101" s="54"/>
      <c r="H101" s="54"/>
      <c r="I101" s="54"/>
      <c r="J101" s="54">
        <v>9940.376</v>
      </c>
      <c r="K101" s="54"/>
      <c r="L101" s="54"/>
      <c r="M101" s="54"/>
      <c r="N101" s="54"/>
      <c r="O101" s="54"/>
      <c r="P101" s="54"/>
      <c r="Q101" s="54"/>
      <c r="R101" s="54"/>
      <c r="S101" s="54"/>
      <c r="T101" s="54">
        <f t="shared" si="10"/>
        <v>9940.376</v>
      </c>
    </row>
    <row r="102" spans="1:20" s="12" customFormat="1" ht="29.25" customHeight="1" thickBot="1">
      <c r="A102" s="3"/>
      <c r="B102" s="71" t="s">
        <v>130</v>
      </c>
      <c r="C102" s="61"/>
      <c r="D102" s="54"/>
      <c r="E102" s="54"/>
      <c r="F102" s="54"/>
      <c r="G102" s="54"/>
      <c r="H102" s="54"/>
      <c r="I102" s="54"/>
      <c r="J102" s="54">
        <v>7908</v>
      </c>
      <c r="K102" s="54"/>
      <c r="L102" s="54"/>
      <c r="M102" s="54"/>
      <c r="N102" s="54"/>
      <c r="O102" s="54"/>
      <c r="P102" s="54"/>
      <c r="Q102" s="54"/>
      <c r="R102" s="54"/>
      <c r="S102" s="54"/>
      <c r="T102" s="54">
        <f t="shared" si="10"/>
        <v>7908</v>
      </c>
    </row>
    <row r="103" spans="1:20" s="40" customFormat="1" ht="15" customHeight="1" thickBot="1">
      <c r="A103" s="3"/>
      <c r="B103" s="72" t="s">
        <v>38</v>
      </c>
      <c r="C103" s="61">
        <f>SUM(C93:C102)</f>
        <v>0</v>
      </c>
      <c r="D103" s="64">
        <f aca="true" t="shared" si="11" ref="D103:T103">SUM(D93:D102)</f>
        <v>0</v>
      </c>
      <c r="E103" s="64">
        <f t="shared" si="11"/>
        <v>0</v>
      </c>
      <c r="F103" s="64">
        <f t="shared" si="11"/>
        <v>0</v>
      </c>
      <c r="G103" s="64">
        <f t="shared" si="11"/>
        <v>0</v>
      </c>
      <c r="H103" s="64">
        <f t="shared" si="11"/>
        <v>0</v>
      </c>
      <c r="I103" s="64">
        <f t="shared" si="11"/>
        <v>0</v>
      </c>
      <c r="J103" s="64">
        <f t="shared" si="11"/>
        <v>62573.376000000004</v>
      </c>
      <c r="K103" s="64">
        <f t="shared" si="11"/>
        <v>0</v>
      </c>
      <c r="L103" s="64">
        <f t="shared" si="11"/>
        <v>0</v>
      </c>
      <c r="M103" s="64">
        <f t="shared" si="11"/>
        <v>0</v>
      </c>
      <c r="N103" s="64">
        <f t="shared" si="11"/>
        <v>0</v>
      </c>
      <c r="O103" s="64">
        <f t="shared" si="11"/>
        <v>0</v>
      </c>
      <c r="P103" s="64">
        <f t="shared" si="11"/>
        <v>0</v>
      </c>
      <c r="Q103" s="64">
        <f t="shared" si="11"/>
        <v>0</v>
      </c>
      <c r="R103" s="64">
        <f t="shared" si="11"/>
        <v>0</v>
      </c>
      <c r="S103" s="64">
        <f t="shared" si="11"/>
        <v>0</v>
      </c>
      <c r="T103" s="64">
        <f t="shared" si="11"/>
        <v>62573.376000000004</v>
      </c>
    </row>
    <row r="104" spans="1:20" s="12" customFormat="1" ht="17.25" customHeight="1" thickBot="1">
      <c r="A104" s="3"/>
      <c r="B104" s="71" t="s">
        <v>41</v>
      </c>
      <c r="C104" s="61">
        <v>0</v>
      </c>
      <c r="D104" s="54"/>
      <c r="E104" s="54"/>
      <c r="F104" s="54"/>
      <c r="G104" s="54"/>
      <c r="H104" s="54"/>
      <c r="I104" s="54"/>
      <c r="J104" s="54"/>
      <c r="K104" s="54">
        <v>1917.64</v>
      </c>
      <c r="L104" s="54"/>
      <c r="M104" s="54"/>
      <c r="N104" s="54"/>
      <c r="O104" s="54"/>
      <c r="P104" s="54"/>
      <c r="Q104" s="54"/>
      <c r="R104" s="54"/>
      <c r="S104" s="54"/>
      <c r="T104" s="54">
        <f>SUM(C104:S104)</f>
        <v>1917.64</v>
      </c>
    </row>
    <row r="105" spans="1:20" s="12" customFormat="1" ht="27.75" customHeight="1" thickBot="1">
      <c r="A105" s="3"/>
      <c r="B105" s="71" t="s">
        <v>131</v>
      </c>
      <c r="C105" s="61">
        <v>0</v>
      </c>
      <c r="D105" s="54"/>
      <c r="E105" s="54"/>
      <c r="F105" s="54"/>
      <c r="G105" s="54"/>
      <c r="H105" s="54"/>
      <c r="I105" s="54"/>
      <c r="J105" s="54"/>
      <c r="K105" s="54">
        <v>1010</v>
      </c>
      <c r="L105" s="54"/>
      <c r="M105" s="54"/>
      <c r="N105" s="54"/>
      <c r="O105" s="54"/>
      <c r="P105" s="54"/>
      <c r="Q105" s="54"/>
      <c r="R105" s="54"/>
      <c r="S105" s="54"/>
      <c r="T105" s="54">
        <f>SUM(C105:S105)</f>
        <v>1010</v>
      </c>
    </row>
    <row r="106" spans="1:20" s="12" customFormat="1" ht="12.75" customHeight="1" thickBot="1">
      <c r="A106" s="3"/>
      <c r="B106" s="71" t="s">
        <v>42</v>
      </c>
      <c r="C106" s="61">
        <v>0</v>
      </c>
      <c r="D106" s="54"/>
      <c r="E106" s="54"/>
      <c r="F106" s="54"/>
      <c r="G106" s="54"/>
      <c r="H106" s="54"/>
      <c r="I106" s="54"/>
      <c r="J106" s="54"/>
      <c r="K106" s="54">
        <v>4506.961</v>
      </c>
      <c r="L106" s="54"/>
      <c r="M106" s="54"/>
      <c r="N106" s="54"/>
      <c r="O106" s="54"/>
      <c r="P106" s="54"/>
      <c r="Q106" s="54"/>
      <c r="R106" s="54"/>
      <c r="S106" s="54"/>
      <c r="T106" s="54">
        <f>SUM(C106:S106)</f>
        <v>4506.961</v>
      </c>
    </row>
    <row r="107" spans="1:20" s="12" customFormat="1" ht="27" customHeight="1" thickBot="1">
      <c r="A107" s="3"/>
      <c r="B107" s="71" t="s">
        <v>132</v>
      </c>
      <c r="C107" s="61">
        <v>0</v>
      </c>
      <c r="D107" s="54"/>
      <c r="E107" s="54"/>
      <c r="F107" s="54"/>
      <c r="G107" s="54"/>
      <c r="H107" s="54"/>
      <c r="I107" s="54"/>
      <c r="J107" s="54"/>
      <c r="K107" s="54">
        <v>880</v>
      </c>
      <c r="L107" s="54"/>
      <c r="M107" s="54"/>
      <c r="N107" s="54"/>
      <c r="O107" s="54"/>
      <c r="P107" s="54"/>
      <c r="Q107" s="54"/>
      <c r="R107" s="54"/>
      <c r="S107" s="54"/>
      <c r="T107" s="54">
        <f>SUM(C107:S107)</f>
        <v>880</v>
      </c>
    </row>
    <row r="108" spans="1:20" s="40" customFormat="1" ht="15" customHeight="1" thickBot="1">
      <c r="A108" s="3"/>
      <c r="B108" s="72" t="s">
        <v>59</v>
      </c>
      <c r="C108" s="61">
        <f>SUM(C104:C107)</f>
        <v>0</v>
      </c>
      <c r="D108" s="64">
        <f aca="true" t="shared" si="12" ref="D108:S108">SUM(D104:D107)</f>
        <v>0</v>
      </c>
      <c r="E108" s="64">
        <f t="shared" si="12"/>
        <v>0</v>
      </c>
      <c r="F108" s="64">
        <f t="shared" si="12"/>
        <v>0</v>
      </c>
      <c r="G108" s="64">
        <f t="shared" si="12"/>
        <v>0</v>
      </c>
      <c r="H108" s="64">
        <f t="shared" si="12"/>
        <v>0</v>
      </c>
      <c r="I108" s="64">
        <f t="shared" si="12"/>
        <v>0</v>
      </c>
      <c r="J108" s="64">
        <f t="shared" si="12"/>
        <v>0</v>
      </c>
      <c r="K108" s="64">
        <f t="shared" si="12"/>
        <v>8314.601</v>
      </c>
      <c r="L108" s="64">
        <f t="shared" si="12"/>
        <v>0</v>
      </c>
      <c r="M108" s="64">
        <f t="shared" si="12"/>
        <v>0</v>
      </c>
      <c r="N108" s="64">
        <f t="shared" si="12"/>
        <v>0</v>
      </c>
      <c r="O108" s="64">
        <f t="shared" si="12"/>
        <v>0</v>
      </c>
      <c r="P108" s="64">
        <f t="shared" si="12"/>
        <v>0</v>
      </c>
      <c r="Q108" s="64">
        <f t="shared" si="12"/>
        <v>0</v>
      </c>
      <c r="R108" s="64">
        <f t="shared" si="12"/>
        <v>0</v>
      </c>
      <c r="S108" s="64">
        <f t="shared" si="12"/>
        <v>0</v>
      </c>
      <c r="T108" s="55">
        <f>SUM(C108:S108)</f>
        <v>8314.601</v>
      </c>
    </row>
    <row r="109" spans="1:20" s="12" customFormat="1" ht="27" customHeight="1" thickBot="1">
      <c r="A109" s="3"/>
      <c r="B109" s="71" t="s">
        <v>133</v>
      </c>
      <c r="C109" s="57">
        <v>185</v>
      </c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>
        <v>185</v>
      </c>
    </row>
    <row r="110" spans="1:20" s="12" customFormat="1" ht="20.25" customHeight="1" thickBot="1">
      <c r="A110" s="3"/>
      <c r="B110" s="71" t="s">
        <v>39</v>
      </c>
      <c r="C110" s="57">
        <v>516.873</v>
      </c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>
        <f>SUM(C110:S110)</f>
        <v>516.873</v>
      </c>
    </row>
    <row r="111" spans="1:20" s="40" customFormat="1" ht="17.25" customHeight="1" thickBot="1">
      <c r="A111" s="3"/>
      <c r="B111" s="72" t="s">
        <v>40</v>
      </c>
      <c r="C111" s="61">
        <f>C109+C110</f>
        <v>701.873</v>
      </c>
      <c r="D111" s="61">
        <f aca="true" t="shared" si="13" ref="D111:T111">D109+D110</f>
        <v>0</v>
      </c>
      <c r="E111" s="61">
        <f t="shared" si="13"/>
        <v>0</v>
      </c>
      <c r="F111" s="61">
        <f t="shared" si="13"/>
        <v>0</v>
      </c>
      <c r="G111" s="61">
        <f t="shared" si="13"/>
        <v>0</v>
      </c>
      <c r="H111" s="61">
        <f t="shared" si="13"/>
        <v>0</v>
      </c>
      <c r="I111" s="61">
        <f t="shared" si="13"/>
        <v>0</v>
      </c>
      <c r="J111" s="61">
        <f t="shared" si="13"/>
        <v>0</v>
      </c>
      <c r="K111" s="61">
        <f t="shared" si="13"/>
        <v>0</v>
      </c>
      <c r="L111" s="61">
        <f t="shared" si="13"/>
        <v>0</v>
      </c>
      <c r="M111" s="61">
        <f t="shared" si="13"/>
        <v>0</v>
      </c>
      <c r="N111" s="61">
        <f t="shared" si="13"/>
        <v>0</v>
      </c>
      <c r="O111" s="61">
        <f t="shared" si="13"/>
        <v>0</v>
      </c>
      <c r="P111" s="61">
        <f t="shared" si="13"/>
        <v>0</v>
      </c>
      <c r="Q111" s="61">
        <f t="shared" si="13"/>
        <v>0</v>
      </c>
      <c r="R111" s="61">
        <f t="shared" si="13"/>
        <v>0</v>
      </c>
      <c r="S111" s="61">
        <f t="shared" si="13"/>
        <v>0</v>
      </c>
      <c r="T111" s="61">
        <f t="shared" si="13"/>
        <v>701.873</v>
      </c>
    </row>
    <row r="112" spans="1:20" s="42" customFormat="1" ht="15" customHeight="1" thickBot="1">
      <c r="A112" s="43">
        <v>17</v>
      </c>
      <c r="B112" s="73" t="s">
        <v>45</v>
      </c>
      <c r="C112" s="61">
        <f>SUM(C113:C116)</f>
        <v>0</v>
      </c>
      <c r="D112" s="61">
        <f aca="true" t="shared" si="14" ref="D112:T112">SUM(D113:D116)</f>
        <v>6687.545</v>
      </c>
      <c r="E112" s="61">
        <f t="shared" si="14"/>
        <v>0</v>
      </c>
      <c r="F112" s="61">
        <f t="shared" si="14"/>
        <v>0</v>
      </c>
      <c r="G112" s="61">
        <f t="shared" si="14"/>
        <v>0</v>
      </c>
      <c r="H112" s="61">
        <f t="shared" si="14"/>
        <v>0</v>
      </c>
      <c r="I112" s="61">
        <f t="shared" si="14"/>
        <v>0</v>
      </c>
      <c r="J112" s="61">
        <f t="shared" si="14"/>
        <v>0</v>
      </c>
      <c r="K112" s="61">
        <f t="shared" si="14"/>
        <v>0</v>
      </c>
      <c r="L112" s="61">
        <f t="shared" si="14"/>
        <v>0</v>
      </c>
      <c r="M112" s="61">
        <f t="shared" si="14"/>
        <v>0</v>
      </c>
      <c r="N112" s="61">
        <f>SUM(N113:N116)</f>
        <v>0</v>
      </c>
      <c r="O112" s="61">
        <f t="shared" si="14"/>
        <v>0</v>
      </c>
      <c r="P112" s="61">
        <f t="shared" si="14"/>
        <v>0</v>
      </c>
      <c r="Q112" s="61">
        <f t="shared" si="14"/>
        <v>0</v>
      </c>
      <c r="R112" s="61">
        <f t="shared" si="14"/>
        <v>0</v>
      </c>
      <c r="S112" s="61">
        <f t="shared" si="14"/>
        <v>0</v>
      </c>
      <c r="T112" s="61">
        <f t="shared" si="14"/>
        <v>6687.545</v>
      </c>
    </row>
    <row r="113" spans="1:20" s="12" customFormat="1" ht="12.75" customHeight="1" thickBot="1">
      <c r="A113" s="3"/>
      <c r="B113" s="71" t="s">
        <v>44</v>
      </c>
      <c r="C113" s="57">
        <v>0</v>
      </c>
      <c r="D113" s="57">
        <v>3165.357</v>
      </c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>
        <f aca="true" t="shared" si="15" ref="T113:T119">SUM(C113:S113)</f>
        <v>3165.357</v>
      </c>
    </row>
    <row r="114" spans="1:21" s="12" customFormat="1" ht="12.75" customHeight="1" thickBot="1">
      <c r="A114" s="3"/>
      <c r="B114" s="71" t="s">
        <v>46</v>
      </c>
      <c r="C114" s="57">
        <v>0</v>
      </c>
      <c r="D114" s="57">
        <v>1981.675</v>
      </c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>
        <f t="shared" si="15"/>
        <v>1981.675</v>
      </c>
      <c r="U114"/>
    </row>
    <row r="115" spans="1:20" s="12" customFormat="1" ht="12.75" customHeight="1" thickBot="1">
      <c r="A115" s="3"/>
      <c r="B115" s="71" t="s">
        <v>47</v>
      </c>
      <c r="C115" s="57">
        <v>0</v>
      </c>
      <c r="D115" s="57">
        <v>736.1</v>
      </c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>
        <f t="shared" si="15"/>
        <v>736.1</v>
      </c>
    </row>
    <row r="116" spans="1:20" s="12" customFormat="1" ht="12.75" customHeight="1" thickBot="1">
      <c r="A116" s="3"/>
      <c r="B116" s="71" t="s">
        <v>48</v>
      </c>
      <c r="C116" s="57">
        <v>0</v>
      </c>
      <c r="D116" s="57">
        <v>804.413</v>
      </c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>
        <f t="shared" si="15"/>
        <v>804.413</v>
      </c>
    </row>
    <row r="117" spans="1:20" s="40" customFormat="1" ht="15" customHeight="1" thickBot="1">
      <c r="A117" s="3">
        <v>18</v>
      </c>
      <c r="B117" s="72" t="s">
        <v>15</v>
      </c>
      <c r="C117" s="61">
        <v>0</v>
      </c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4">
        <v>14423</v>
      </c>
      <c r="S117" s="55"/>
      <c r="T117" s="55">
        <f t="shared" si="15"/>
        <v>14423</v>
      </c>
    </row>
    <row r="118" spans="1:20" s="12" customFormat="1" ht="12.75" customHeight="1" thickBot="1">
      <c r="A118" s="3"/>
      <c r="B118" s="71" t="s">
        <v>22</v>
      </c>
      <c r="C118" s="61">
        <v>0</v>
      </c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>
        <v>2036</v>
      </c>
      <c r="S118" s="54"/>
      <c r="T118" s="68">
        <f t="shared" si="15"/>
        <v>2036</v>
      </c>
    </row>
    <row r="119" spans="1:20" s="40" customFormat="1" ht="15" customHeight="1" thickBot="1">
      <c r="A119" s="3">
        <v>19</v>
      </c>
      <c r="B119" s="72" t="s">
        <v>134</v>
      </c>
      <c r="C119" s="61">
        <v>0</v>
      </c>
      <c r="D119" s="55"/>
      <c r="E119" s="54">
        <v>914.725</v>
      </c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69">
        <f t="shared" si="15"/>
        <v>914.725</v>
      </c>
    </row>
    <row r="120" spans="1:20" s="40" customFormat="1" ht="15" customHeight="1" thickBot="1">
      <c r="A120" s="3">
        <v>20</v>
      </c>
      <c r="B120" s="72" t="s">
        <v>50</v>
      </c>
      <c r="C120" s="61">
        <f>SUM(C121:C122)</f>
        <v>0</v>
      </c>
      <c r="D120" s="61">
        <f aca="true" t="shared" si="16" ref="D120:T120">SUM(D121:D122)</f>
        <v>0</v>
      </c>
      <c r="E120" s="61">
        <f t="shared" si="16"/>
        <v>0</v>
      </c>
      <c r="F120" s="61">
        <f t="shared" si="16"/>
        <v>0</v>
      </c>
      <c r="G120" s="61">
        <f t="shared" si="16"/>
        <v>0</v>
      </c>
      <c r="H120" s="61">
        <f t="shared" si="16"/>
        <v>0</v>
      </c>
      <c r="I120" s="61">
        <f t="shared" si="16"/>
        <v>0</v>
      </c>
      <c r="J120" s="61">
        <f t="shared" si="16"/>
        <v>0</v>
      </c>
      <c r="K120" s="61">
        <f t="shared" si="16"/>
        <v>0</v>
      </c>
      <c r="L120" s="61">
        <f t="shared" si="16"/>
        <v>0</v>
      </c>
      <c r="M120" s="61">
        <f t="shared" si="16"/>
        <v>0</v>
      </c>
      <c r="N120" s="61">
        <f>SUM(N121:N122)</f>
        <v>2188.545</v>
      </c>
      <c r="O120" s="61">
        <f t="shared" si="16"/>
        <v>0</v>
      </c>
      <c r="P120" s="61">
        <f t="shared" si="16"/>
        <v>0</v>
      </c>
      <c r="Q120" s="61">
        <f t="shared" si="16"/>
        <v>0</v>
      </c>
      <c r="R120" s="61">
        <f t="shared" si="16"/>
        <v>0</v>
      </c>
      <c r="S120" s="61">
        <f t="shared" si="16"/>
        <v>0</v>
      </c>
      <c r="T120" s="61">
        <f t="shared" si="16"/>
        <v>2188.545</v>
      </c>
    </row>
    <row r="121" spans="1:20" s="41" customFormat="1" ht="12.75" customHeight="1" thickBot="1">
      <c r="A121" s="1"/>
      <c r="B121" s="71" t="s">
        <v>51</v>
      </c>
      <c r="C121" s="57">
        <v>0</v>
      </c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7">
        <v>1135.335</v>
      </c>
      <c r="O121" s="54"/>
      <c r="P121" s="57"/>
      <c r="Q121" s="54"/>
      <c r="R121" s="54"/>
      <c r="S121" s="54"/>
      <c r="T121" s="54">
        <f>SUM(C121:S121)</f>
        <v>1135.335</v>
      </c>
    </row>
    <row r="122" spans="1:21" s="12" customFormat="1" ht="12.75" customHeight="1" thickBot="1">
      <c r="A122" s="3"/>
      <c r="B122" s="71" t="s">
        <v>52</v>
      </c>
      <c r="C122" s="61">
        <v>0</v>
      </c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7">
        <v>1053.21</v>
      </c>
      <c r="O122" s="54"/>
      <c r="P122" s="57"/>
      <c r="Q122" s="54"/>
      <c r="R122" s="54"/>
      <c r="S122" s="54"/>
      <c r="T122" s="54">
        <f>SUM(C122:Q122)</f>
        <v>1053.21</v>
      </c>
      <c r="U122" s="12" t="s">
        <v>23</v>
      </c>
    </row>
    <row r="123" spans="1:20" s="12" customFormat="1" ht="12.75" customHeight="1" thickBot="1">
      <c r="A123" s="3"/>
      <c r="B123" s="71" t="s">
        <v>22</v>
      </c>
      <c r="C123" s="61">
        <v>0</v>
      </c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7">
        <v>225</v>
      </c>
      <c r="O123" s="54"/>
      <c r="P123" s="57"/>
      <c r="Q123" s="54"/>
      <c r="R123" s="54"/>
      <c r="S123" s="54"/>
      <c r="T123" s="54">
        <f>SUM(C123:S123)</f>
        <v>225</v>
      </c>
    </row>
    <row r="124" spans="1:20" s="40" customFormat="1" ht="15" customHeight="1" thickBot="1">
      <c r="A124" s="3">
        <v>21</v>
      </c>
      <c r="B124" s="72" t="s">
        <v>53</v>
      </c>
      <c r="C124" s="61">
        <v>0</v>
      </c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>
        <v>5880.21</v>
      </c>
      <c r="T124" s="55">
        <f>SUM(C124:S124)</f>
        <v>5880.21</v>
      </c>
    </row>
    <row r="125" spans="1:20" s="40" customFormat="1" ht="15" customHeight="1" thickBot="1">
      <c r="A125" s="3">
        <v>22</v>
      </c>
      <c r="B125" s="72" t="s">
        <v>76</v>
      </c>
      <c r="C125" s="61">
        <v>0</v>
      </c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>
        <v>3759.532</v>
      </c>
      <c r="Q125" s="55"/>
      <c r="R125" s="55"/>
      <c r="S125" s="55">
        <v>0</v>
      </c>
      <c r="T125" s="55">
        <f>SUM(D125:S125)</f>
        <v>3759.532</v>
      </c>
    </row>
    <row r="126" spans="1:20" s="40" customFormat="1" ht="30" customHeight="1">
      <c r="A126" s="52">
        <v>23</v>
      </c>
      <c r="B126" s="74" t="s">
        <v>135</v>
      </c>
      <c r="C126" s="70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>
        <v>3100</v>
      </c>
      <c r="R126" s="56"/>
      <c r="S126" s="56"/>
      <c r="T126" s="56">
        <f>SUM(C126:S126)</f>
        <v>3100</v>
      </c>
    </row>
    <row r="127" spans="1:20" s="40" customFormat="1" ht="16.5" customHeight="1">
      <c r="A127" s="44"/>
      <c r="B127" s="75" t="s">
        <v>43</v>
      </c>
      <c r="C127" s="53">
        <f>C55+C34</f>
        <v>83478.55799999999</v>
      </c>
      <c r="D127" s="53">
        <f>D124+D120+D119+D117+D112+D53+D34+D33+D126</f>
        <v>8087.545</v>
      </c>
      <c r="E127" s="53">
        <f>E124+E120+E119+E117+E112+E53+E34+E33+E126</f>
        <v>914.725</v>
      </c>
      <c r="F127" s="53">
        <f aca="true" t="shared" si="17" ref="F127:O127">F124+F120+F119+F117+F112+F34+F33+F126+F55</f>
        <v>10238.485</v>
      </c>
      <c r="G127" s="53">
        <f t="shared" si="17"/>
        <v>357197</v>
      </c>
      <c r="H127" s="53">
        <f t="shared" si="17"/>
        <v>7793.957</v>
      </c>
      <c r="I127" s="53">
        <f t="shared" si="17"/>
        <v>19366</v>
      </c>
      <c r="J127" s="53">
        <f t="shared" si="17"/>
        <v>62573.376000000004</v>
      </c>
      <c r="K127" s="53">
        <f t="shared" si="17"/>
        <v>8314.601</v>
      </c>
      <c r="L127" s="53">
        <f t="shared" si="17"/>
        <v>1653</v>
      </c>
      <c r="M127" s="53">
        <f t="shared" si="17"/>
        <v>1530</v>
      </c>
      <c r="N127" s="53">
        <f t="shared" si="17"/>
        <v>2188.545</v>
      </c>
      <c r="O127" s="53">
        <f t="shared" si="17"/>
        <v>32286</v>
      </c>
      <c r="P127" s="53">
        <f>P125</f>
        <v>3759.532</v>
      </c>
      <c r="Q127" s="53">
        <f>Q124+Q120+Q119+Q117+Q112+Q34+Q33+Q126+Q55</f>
        <v>3100</v>
      </c>
      <c r="R127" s="53">
        <f>R124+R120+R119+R117+R112+R34+R33+R126+R55</f>
        <v>14423</v>
      </c>
      <c r="S127" s="53">
        <f>S124+S120+S119+S117+S112+S53+S34+S33+S126</f>
        <v>5880.21</v>
      </c>
      <c r="T127" s="53">
        <f>T126+T125+T124+T120+T119+T112+T55+T34+T33+T117</f>
        <v>637286.407</v>
      </c>
    </row>
    <row r="128" spans="5:20" ht="12.75">
      <c r="E128" t="s">
        <v>75</v>
      </c>
      <c r="L128" t="s">
        <v>75</v>
      </c>
      <c r="M128" t="s">
        <v>75</v>
      </c>
      <c r="N128" t="s">
        <v>75</v>
      </c>
      <c r="O128" t="s">
        <v>75</v>
      </c>
      <c r="P128" t="s">
        <v>75</v>
      </c>
      <c r="Q128" t="s">
        <v>75</v>
      </c>
      <c r="R128" t="s">
        <v>75</v>
      </c>
      <c r="S128" t="s">
        <v>75</v>
      </c>
      <c r="T128" s="51"/>
    </row>
    <row r="129" ht="12.75">
      <c r="T129" s="78"/>
    </row>
  </sheetData>
  <sheetProtection/>
  <mergeCells count="30">
    <mergeCell ref="S15:S18"/>
    <mergeCell ref="T15:T18"/>
    <mergeCell ref="F17:F18"/>
    <mergeCell ref="G17:I17"/>
    <mergeCell ref="J17:J18"/>
    <mergeCell ref="K17:K18"/>
    <mergeCell ref="M15:M18"/>
    <mergeCell ref="N15:N18"/>
    <mergeCell ref="O15:O18"/>
    <mergeCell ref="P15:P18"/>
    <mergeCell ref="Q15:Q18"/>
    <mergeCell ref="R15:R18"/>
    <mergeCell ref="B15:B18"/>
    <mergeCell ref="C15:C18"/>
    <mergeCell ref="D15:D18"/>
    <mergeCell ref="E15:E18"/>
    <mergeCell ref="F15:K16"/>
    <mergeCell ref="L15:L18"/>
    <mergeCell ref="N11:R11"/>
    <mergeCell ref="S11:U11"/>
    <mergeCell ref="S12:U12"/>
    <mergeCell ref="O13:R13"/>
    <mergeCell ref="S13:U13"/>
    <mergeCell ref="O14:R14"/>
    <mergeCell ref="S2:U2"/>
    <mergeCell ref="S3:U3"/>
    <mergeCell ref="S4:U4"/>
    <mergeCell ref="N5:R5"/>
    <mergeCell ref="S5:U5"/>
    <mergeCell ref="N6:T6"/>
  </mergeCells>
  <printOptions/>
  <pageMargins left="0.2" right="0.1968503937007874" top="0.2362204724409449" bottom="0.2362204724409449" header="0.15748031496062992" footer="0.15748031496062992"/>
  <pageSetup fitToHeight="2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2015-01-17T07:23:00Z</cp:lastPrinted>
  <dcterms:created xsi:type="dcterms:W3CDTF">2006-12-13T11:18:16Z</dcterms:created>
  <dcterms:modified xsi:type="dcterms:W3CDTF">2015-01-17T07:24:27Z</dcterms:modified>
  <cp:category/>
  <cp:version/>
  <cp:contentType/>
  <cp:contentStatus/>
</cp:coreProperties>
</file>