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вед" sheetId="1" r:id="rId1"/>
    <sheet name="ассигн" sheetId="2" r:id="rId2"/>
  </sheets>
  <definedNames>
    <definedName name="_xlnm.Print_Area" localSheetId="1">'ассигн'!$A$2:$O$96</definedName>
    <definedName name="_xlnm.Print_Area" localSheetId="0">'вед'!$A$2:$P$94</definedName>
  </definedNames>
  <calcPr calcMode="manual" fullCalcOnLoad="1"/>
</workbook>
</file>

<file path=xl/sharedStrings.xml><?xml version="1.0" encoding="utf-8"?>
<sst xmlns="http://schemas.openxmlformats.org/spreadsheetml/2006/main" count="831" uniqueCount="205">
  <si>
    <t>Общегосударственные  вопросы</t>
  </si>
  <si>
    <t>Сумма</t>
  </si>
  <si>
    <t>Раздел</t>
  </si>
  <si>
    <t>Мин-тво</t>
  </si>
  <si>
    <t>01</t>
  </si>
  <si>
    <t>06</t>
  </si>
  <si>
    <t>0022500</t>
  </si>
  <si>
    <t>Молодежная политика и оздоровление детей</t>
  </si>
  <si>
    <t>Физическая культура и спорт</t>
  </si>
  <si>
    <t xml:space="preserve">Образование </t>
  </si>
  <si>
    <t>500</t>
  </si>
  <si>
    <t>001</t>
  </si>
  <si>
    <t>03</t>
  </si>
  <si>
    <t>0013800</t>
  </si>
  <si>
    <t>0021100</t>
  </si>
  <si>
    <t>0020000</t>
  </si>
  <si>
    <t>02</t>
  </si>
  <si>
    <t>0021200</t>
  </si>
  <si>
    <t>04</t>
  </si>
  <si>
    <t>0020400</t>
  </si>
  <si>
    <t>4409900</t>
  </si>
  <si>
    <t>05</t>
  </si>
  <si>
    <t>09</t>
  </si>
  <si>
    <t>00</t>
  </si>
  <si>
    <t>08</t>
  </si>
  <si>
    <t>12</t>
  </si>
  <si>
    <t>07</t>
  </si>
  <si>
    <t>4320200</t>
  </si>
  <si>
    <t>0029900</t>
  </si>
  <si>
    <t>10</t>
  </si>
  <si>
    <t>4910100</t>
  </si>
  <si>
    <t>к  решению Собрания   депутатов</t>
  </si>
  <si>
    <t>МР « Каякентский район»</t>
  </si>
  <si>
    <t>Вид     расхода</t>
  </si>
  <si>
    <t>0013600</t>
  </si>
  <si>
    <t>НАИМЕНОВАНИЕ</t>
  </si>
  <si>
    <t>подраздел</t>
  </si>
  <si>
    <t>11</t>
  </si>
  <si>
    <t>13</t>
  </si>
  <si>
    <t>14</t>
  </si>
  <si>
    <t>0000000</t>
  </si>
  <si>
    <t>5053600</t>
  </si>
  <si>
    <t>тыс.рублей</t>
  </si>
  <si>
    <t>Цел. статья расходов</t>
  </si>
  <si>
    <t>Администрация МР " Каякентский район"</t>
  </si>
  <si>
    <t>Всего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</si>
  <si>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</si>
  <si>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</si>
  <si>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Резервные фонды</t>
  </si>
  <si>
    <t>Резервные фонды органов исполнительной власти муниципального района</t>
  </si>
  <si>
    <t>0700500</t>
  </si>
  <si>
    <t>Национальная экономика</t>
  </si>
  <si>
    <t xml:space="preserve">Другие  общегосударственные вопросы </t>
  </si>
  <si>
    <t>Государственная регистрация актов гражданского состояния</t>
  </si>
  <si>
    <t>Расходы по хранению, комплектованию и учета архивного фонда</t>
  </si>
  <si>
    <t>Защита населения и территории от ЧС и ГО</t>
  </si>
  <si>
    <t>Образование</t>
  </si>
  <si>
    <t xml:space="preserve"> Мероприятия по проведению оздоровительной компании детей</t>
  </si>
  <si>
    <t>4400000</t>
  </si>
  <si>
    <t>Выполнение функции бюджетными учреждениями</t>
  </si>
  <si>
    <t xml:space="preserve">Библиотеки </t>
  </si>
  <si>
    <t>4420000</t>
  </si>
  <si>
    <t>4429900</t>
  </si>
  <si>
    <t>4430000</t>
  </si>
  <si>
    <t xml:space="preserve"> Мероприятия по капитальному ремонту многоквартирных домов</t>
  </si>
  <si>
    <t>3510000</t>
  </si>
  <si>
    <t xml:space="preserve"> Мероприятия в области коммунального хозяйства</t>
  </si>
  <si>
    <t>3510500</t>
  </si>
  <si>
    <t xml:space="preserve">Социальная политика </t>
  </si>
  <si>
    <t>Доплаты к пенсиям,муниципальных служащих</t>
  </si>
  <si>
    <t>Межбюджетные трансферты</t>
  </si>
  <si>
    <t>5050320</t>
  </si>
  <si>
    <t>5160130</t>
  </si>
  <si>
    <t>Осуществление первичного воинского учета на территориях, где отсутствуют военные камиссариаты</t>
  </si>
  <si>
    <t>Мероприятия в области здравоохранения и физической культуры, туризма</t>
  </si>
  <si>
    <t>5129700</t>
  </si>
  <si>
    <t>4209900</t>
  </si>
  <si>
    <t>4219900</t>
  </si>
  <si>
    <t>4239900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</si>
  <si>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производственныекомбинаты, логопедические пункты</t>
  </si>
  <si>
    <t>4520000</t>
  </si>
  <si>
    <t>4570000</t>
  </si>
  <si>
    <t xml:space="preserve">Отдел субсидии </t>
  </si>
  <si>
    <t>Мероприятие в области социальной политики</t>
  </si>
  <si>
    <t>Культура</t>
  </si>
  <si>
    <t>Другие вопросы в области жилищно- коммунального хозяйства</t>
  </si>
  <si>
    <t>Ведомственная структура расходов районного бюджета МР " Каякентский район"</t>
  </si>
  <si>
    <t>Выполнение функции государственными органами (КДН)</t>
  </si>
  <si>
    <t>Выполнение функции государственными органами ( на осуществление опеки)</t>
  </si>
  <si>
    <t>0020300</t>
  </si>
  <si>
    <t>Благоустроство</t>
  </si>
  <si>
    <t>6000200</t>
  </si>
  <si>
    <t>Выполнение функции государственными органами (КСП)</t>
  </si>
  <si>
    <t>Выполнение функции государственными учреждениями (ЗАГС)</t>
  </si>
  <si>
    <t>Центральный аппарат (АУП ФК Спорт)</t>
  </si>
  <si>
    <t>Центральный аппарат (АУП ФУ)</t>
  </si>
  <si>
    <t>Центральный аппарат (АУП УО)</t>
  </si>
  <si>
    <t>Центральный аппарат (У.К)</t>
  </si>
  <si>
    <t>Школы - детские сады, школы начальные, неполные средние и средние (в.т.ч питание 1-4 кл)</t>
  </si>
  <si>
    <t>4360000</t>
  </si>
  <si>
    <t>В том. числе Госстандарт образование</t>
  </si>
  <si>
    <t>00000000</t>
  </si>
  <si>
    <t>Прочие образовательные учреждения</t>
  </si>
  <si>
    <t>Дворцы и Дома культуры, другие учреждения культуры</t>
  </si>
  <si>
    <t>Приложение № 4</t>
  </si>
  <si>
    <t>Национальная безопасность</t>
  </si>
  <si>
    <t>«О  бюджете МР «Каякентский район»</t>
  </si>
  <si>
    <t>5201320</t>
  </si>
  <si>
    <t>5054800</t>
  </si>
  <si>
    <t>2015 г</t>
  </si>
  <si>
    <t>611</t>
  </si>
  <si>
    <t>Выполнение функции бюджетными учреждениями (сады)</t>
  </si>
  <si>
    <t>Выполнение функции бюджетными учреждениями (школы)</t>
  </si>
  <si>
    <t xml:space="preserve">Учебно- методические кабинеты, централизованные бухгалтерии, группы хозяйственного обслуживания, </t>
  </si>
  <si>
    <t>Субсидии бюджетного учреждения (Нововикринская СОШ)</t>
  </si>
  <si>
    <t>4529900</t>
  </si>
  <si>
    <t>Культура и АУП</t>
  </si>
  <si>
    <t>На софинансирования соц.объектов</t>
  </si>
  <si>
    <t>Софинансирование по капитальному ремонту и переселение граждан из аварийного жилья</t>
  </si>
  <si>
    <t>Выполнение функции бюджетными учреждениями( доп. Образов)</t>
  </si>
  <si>
    <t>Расходы по хранению, комплектованию и учету архивного фонда</t>
  </si>
  <si>
    <t>Функционирование высшего должностного лица муниципальгного района</t>
  </si>
  <si>
    <t>Функционирование законодательных ( представительных) органов  муниципального района</t>
  </si>
  <si>
    <t>Функционирование высшых органов исполнительной власти муниципального района</t>
  </si>
  <si>
    <t>Выполнение функции государственными органами (админ. комиссия)</t>
  </si>
  <si>
    <t>Центральный аппарат АУП УСХ</t>
  </si>
  <si>
    <t>Жилищно-коммунальное хозяйство</t>
  </si>
  <si>
    <t xml:space="preserve">Коммунальное хозяйство </t>
  </si>
  <si>
    <t>в том числе: Госстандарт образование</t>
  </si>
  <si>
    <t>Выполнение функции бюджетными учреждениями (доп. образ)</t>
  </si>
  <si>
    <t>Центральный аппарат ( молодежной политики)</t>
  </si>
  <si>
    <t xml:space="preserve"> Мероприятия по проведению оздоровит-й компании детей</t>
  </si>
  <si>
    <t>Субсидии бюджетного учреждения (формирование добрых человеческих отношений)</t>
  </si>
  <si>
    <t>Театры, цирки, концертные организации и другие организации изобразительных  исскуств</t>
  </si>
  <si>
    <t>Обеспечение жильем детей-сирот, оставщихся без попечения родителей</t>
  </si>
  <si>
    <t>Денежные выплаты детям-сиротам, оставщимся без попечения родителей</t>
  </si>
  <si>
    <t>Фонд финансовой поддержки сельских поселений</t>
  </si>
  <si>
    <t>Редакция газеты  " Луч справедливости"</t>
  </si>
  <si>
    <t>Периодическая печать и издательство</t>
  </si>
  <si>
    <t>Субсидии (бюджетному учреждению "Редакция газеты  " Луч справедливости")</t>
  </si>
  <si>
    <t>Функционирование высшего должностного лица муниципального района</t>
  </si>
  <si>
    <t>Обепечение деятельности финансовых, налоговых и таможенных органов и органов надзора</t>
  </si>
  <si>
    <t>Детские дошкольные учреждения</t>
  </si>
  <si>
    <t xml:space="preserve">Межбюджетные  трансферты </t>
  </si>
  <si>
    <t>Периодические  издания, учрежденные   органами исполнительной власти</t>
  </si>
  <si>
    <t>2016 г</t>
  </si>
  <si>
    <t>Национальная оборона</t>
  </si>
  <si>
    <t>Выполнение функции бюджетными учреждениями (д/с)</t>
  </si>
  <si>
    <t xml:space="preserve">Выполнение функции бюджетными учреждениями </t>
  </si>
  <si>
    <t>Центральный аппарат (АУП Осуществление опеки)</t>
  </si>
  <si>
    <t>ВДЧО</t>
  </si>
  <si>
    <t>Денежные выплаты На оплату ЖКУ</t>
  </si>
  <si>
    <t>На погашения кредита и проценты к нему</t>
  </si>
  <si>
    <t>0650200</t>
  </si>
  <si>
    <t>Погащения кредита</t>
  </si>
  <si>
    <t>0980202</t>
  </si>
  <si>
    <t>вт. ч. Госстандарт дошколного образования</t>
  </si>
  <si>
    <t>На проектирования Генплана района</t>
  </si>
  <si>
    <t>000</t>
  </si>
  <si>
    <t>Коммунальное хозяйство (благоустройства)</t>
  </si>
  <si>
    <t>Выполнение функции государственными органами (УФЭИ)</t>
  </si>
  <si>
    <t xml:space="preserve"> ГО ЧС</t>
  </si>
  <si>
    <t>Диспечерская служба</t>
  </si>
  <si>
    <t>в.т.ч госстандарт дошкольного образования</t>
  </si>
  <si>
    <t>Администрация района</t>
  </si>
  <si>
    <t>Субсидии МБОУ с Нововикри</t>
  </si>
  <si>
    <r>
      <t xml:space="preserve"> на 2015 год и на плановый период  2016 и2017 годов</t>
    </r>
    <r>
      <rPr>
        <sz val="12"/>
        <color indexed="8"/>
        <rFont val="Times New Roman"/>
        <family val="1"/>
      </rPr>
      <t>»</t>
    </r>
  </si>
  <si>
    <t>2017 г</t>
  </si>
  <si>
    <t>730</t>
  </si>
  <si>
    <t>511</t>
  </si>
  <si>
    <t>на 2015 г и на плановый период 2016 и 2017 годов</t>
  </si>
  <si>
    <t xml:space="preserve">                     Диспечерская служба</t>
  </si>
  <si>
    <t>Центр Обслуживания администрации района</t>
  </si>
  <si>
    <t>0939900</t>
  </si>
  <si>
    <t>от  2015  г    №</t>
  </si>
  <si>
    <t>3029900</t>
  </si>
  <si>
    <t>В.т.ч                АУП ГО ЧС</t>
  </si>
  <si>
    <t>Образование (через админ)</t>
  </si>
  <si>
    <t>Выполнение функции бюджетными учреждениями (РДК)</t>
  </si>
  <si>
    <t>Библиотеки (книжный фонд)</t>
  </si>
  <si>
    <t>По программе центр традиционной культуры</t>
  </si>
  <si>
    <t>Единовременное пособия при всех формах устройство детей в семью</t>
  </si>
  <si>
    <t>5053300</t>
  </si>
  <si>
    <t>5201000</t>
  </si>
  <si>
    <t>Компенсация части родительской платы</t>
  </si>
  <si>
    <t xml:space="preserve"> Управление сельского хозяйства Каякентского района</t>
  </si>
  <si>
    <t>в.т. ч Госстандарт (Нововикринская СОШ)</t>
  </si>
  <si>
    <t>от   2015  г    №</t>
  </si>
  <si>
    <r>
      <t xml:space="preserve"> на 2015год и на плановый период  2016 и 2017годов</t>
    </r>
    <r>
      <rPr>
        <sz val="12"/>
        <color indexed="8"/>
        <rFont val="Times New Roman"/>
        <family val="1"/>
      </rPr>
      <t>»</t>
    </r>
  </si>
  <si>
    <t>Сумма  2015 г</t>
  </si>
  <si>
    <t>2016г</t>
  </si>
  <si>
    <t>Приложение № 5</t>
  </si>
  <si>
    <t xml:space="preserve">Центр обслуживания </t>
  </si>
  <si>
    <t>09396900</t>
  </si>
  <si>
    <t>530</t>
  </si>
  <si>
    <t>Центральный аппарат АУП ГО ЧС</t>
  </si>
  <si>
    <t>Центральный аппарат АУП ОСХ</t>
  </si>
  <si>
    <t>Центр традиционной культуры</t>
  </si>
  <si>
    <t>Библиотеки (ЦБ)</t>
  </si>
  <si>
    <t>Един денежные выплаты детям-сиротам, оставщимся без попечения родителей</t>
  </si>
  <si>
    <t>Компенсации части род. Платы</t>
  </si>
  <si>
    <t xml:space="preserve">Распределение бюджетных ассигнований на 2015 год и на плановый период 2016-2017годов по разделам и подразделам,целевым статьям  </t>
  </si>
  <si>
    <t xml:space="preserve">Отдел  сельского хозяйства Каякентского </t>
  </si>
  <si>
    <t>3315930</t>
  </si>
  <si>
    <t>9995118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</si>
</sst>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;[Red]0.0"/>
    <numFmt numFmtId="170" formatCode="0.000"/>
  </numFmts>
  <fonts count="56">
    <font>
      <sz val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Book Antiqua"/>
      <family val="1"/>
    </font>
    <font>
      <sz val="14"/>
      <name val="Arial"/>
      <family val="2"/>
    </font>
    <font>
      <b/>
      <i/>
      <sz val="14"/>
      <name val="Arial Cyr"/>
      <family val="0"/>
    </font>
    <font>
      <b/>
      <sz val="12"/>
      <color indexed="9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30" borderId="0" xfId="0" applyFill="1" applyBorder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170" fontId="3" fillId="0" borderId="10" xfId="0" applyNumberFormat="1" applyFont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 horizontal="right"/>
    </xf>
    <xf numFmtId="170" fontId="4" fillId="0" borderId="10" xfId="0" applyNumberFormat="1" applyFont="1" applyFill="1" applyBorder="1" applyAlignment="1">
      <alignment horizontal="right"/>
    </xf>
    <xf numFmtId="170" fontId="4" fillId="0" borderId="10" xfId="0" applyNumberFormat="1" applyFont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3" fillId="3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4" fontId="6" fillId="0" borderId="10" xfId="43" applyFont="1" applyFill="1" applyBorder="1" applyAlignment="1">
      <alignment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1" fillId="3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6" fillId="3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70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3" fillId="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70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170" fontId="6" fillId="30" borderId="10" xfId="0" applyNumberFormat="1" applyFont="1" applyFill="1" applyBorder="1" applyAlignment="1">
      <alignment horizontal="right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3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7" fillId="30" borderId="10" xfId="0" applyFont="1" applyFill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7"/>
  <sheetViews>
    <sheetView view="pageBreakPreview" zoomScale="70" zoomScaleNormal="75" zoomScaleSheetLayoutView="70" zoomScalePageLayoutView="0" workbookViewId="0" topLeftCell="A58">
      <selection activeCell="M78" sqref="M78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7.2539062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6.00390625" style="0" customWidth="1"/>
    <col min="14" max="14" width="15.125" style="0" customWidth="1"/>
    <col min="15" max="15" width="17.875" style="0" customWidth="1"/>
  </cols>
  <sheetData>
    <row r="1" ht="19.5" customHeight="1"/>
    <row r="2" spans="1:15" ht="18">
      <c r="A2" s="2"/>
      <c r="B2" s="4"/>
      <c r="C2" s="3"/>
      <c r="D2" s="3"/>
      <c r="E2" s="23"/>
      <c r="F2" s="73" t="s">
        <v>104</v>
      </c>
      <c r="G2" s="11"/>
      <c r="H2" s="12"/>
      <c r="I2" s="74"/>
      <c r="J2" s="74"/>
      <c r="K2" s="74"/>
      <c r="L2" s="74"/>
      <c r="M2" s="12"/>
      <c r="N2" s="8"/>
      <c r="O2" s="8"/>
    </row>
    <row r="3" spans="1:15" ht="15.75" customHeight="1">
      <c r="A3" s="2"/>
      <c r="B3" s="4"/>
      <c r="C3" s="3"/>
      <c r="D3" s="3"/>
      <c r="E3" s="23"/>
      <c r="F3" s="73" t="s">
        <v>31</v>
      </c>
      <c r="G3" s="11"/>
      <c r="H3" s="12"/>
      <c r="I3" s="74"/>
      <c r="J3" s="74"/>
      <c r="K3" s="74"/>
      <c r="L3" s="74"/>
      <c r="M3" s="12"/>
      <c r="N3" s="8"/>
      <c r="O3" s="8"/>
    </row>
    <row r="4" spans="1:15" ht="17.25" customHeight="1">
      <c r="A4" s="2"/>
      <c r="B4" s="4"/>
      <c r="C4" s="3"/>
      <c r="D4" s="3"/>
      <c r="E4" s="10"/>
      <c r="F4" s="73" t="s">
        <v>32</v>
      </c>
      <c r="G4" s="11"/>
      <c r="H4" s="12"/>
      <c r="I4" s="74"/>
      <c r="J4" s="74"/>
      <c r="K4" s="74"/>
      <c r="L4" s="74"/>
      <c r="M4" s="12"/>
      <c r="N4" s="12"/>
      <c r="O4" s="12"/>
    </row>
    <row r="5" spans="1:15" ht="18">
      <c r="A5" s="2"/>
      <c r="D5" s="1"/>
      <c r="E5" s="13"/>
      <c r="F5" s="73" t="s">
        <v>106</v>
      </c>
      <c r="G5" s="75"/>
      <c r="H5" s="23"/>
      <c r="I5" s="75"/>
      <c r="J5" s="75"/>
      <c r="K5" s="75"/>
      <c r="L5" s="75"/>
      <c r="M5" s="75"/>
      <c r="N5" s="75"/>
      <c r="O5" s="14"/>
    </row>
    <row r="6" spans="1:15" ht="18">
      <c r="A6" s="2"/>
      <c r="D6" s="1"/>
      <c r="E6" s="13"/>
      <c r="F6" s="73" t="s">
        <v>166</v>
      </c>
      <c r="G6" s="75"/>
      <c r="H6" s="75"/>
      <c r="I6" s="75"/>
      <c r="J6" s="75"/>
      <c r="K6" s="75"/>
      <c r="L6" s="75"/>
      <c r="M6" s="75"/>
      <c r="N6" s="75"/>
      <c r="O6" s="14"/>
    </row>
    <row r="7" spans="1:15" ht="15.75">
      <c r="A7" s="7"/>
      <c r="D7" s="1"/>
      <c r="E7" s="13"/>
      <c r="F7" s="134" t="s">
        <v>174</v>
      </c>
      <c r="G7" s="134"/>
      <c r="H7" s="134"/>
      <c r="I7" s="134"/>
      <c r="J7" s="134"/>
      <c r="K7" s="134"/>
      <c r="L7" s="134"/>
      <c r="M7" s="134"/>
      <c r="N7" s="75"/>
      <c r="O7" s="14"/>
    </row>
    <row r="8" spans="1:13" ht="15.75">
      <c r="A8" s="7"/>
      <c r="C8" s="1"/>
      <c r="E8" s="13"/>
      <c r="F8" s="132"/>
      <c r="G8" s="132"/>
      <c r="H8" s="132"/>
      <c r="I8" s="132"/>
      <c r="J8" s="132"/>
      <c r="K8" s="132"/>
      <c r="L8" s="132"/>
      <c r="M8" s="132"/>
    </row>
    <row r="9" spans="1:13" ht="9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.75" customHeight="1">
      <c r="A10" s="133" t="s">
        <v>86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17.25" customHeight="1">
      <c r="A11" s="133" t="s">
        <v>170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5" ht="15" customHeight="1">
      <c r="A12" s="2"/>
      <c r="B12" s="5"/>
      <c r="C12" s="6"/>
      <c r="D12" s="6"/>
      <c r="E12" s="6"/>
      <c r="M12" s="15"/>
      <c r="N12" s="15"/>
      <c r="O12" s="15" t="s">
        <v>42</v>
      </c>
    </row>
    <row r="13" spans="1:15" s="61" customFormat="1" ht="94.5" customHeight="1">
      <c r="A13" s="120"/>
      <c r="B13" s="120" t="s">
        <v>35</v>
      </c>
      <c r="C13" s="120" t="s">
        <v>3</v>
      </c>
      <c r="D13" s="120" t="s">
        <v>2</v>
      </c>
      <c r="E13" s="121" t="s">
        <v>36</v>
      </c>
      <c r="F13" s="121" t="s">
        <v>43</v>
      </c>
      <c r="G13" s="121" t="s">
        <v>33</v>
      </c>
      <c r="H13" s="122" t="s">
        <v>1</v>
      </c>
      <c r="I13" s="123"/>
      <c r="J13" s="123"/>
      <c r="K13" s="123"/>
      <c r="L13" s="124"/>
      <c r="M13" s="121" t="s">
        <v>109</v>
      </c>
      <c r="N13" s="121" t="s">
        <v>145</v>
      </c>
      <c r="O13" s="121" t="s">
        <v>167</v>
      </c>
    </row>
    <row r="14" spans="1:15" s="61" customFormat="1" ht="19.5" customHeight="1">
      <c r="A14" s="76"/>
      <c r="B14" s="123">
        <v>1</v>
      </c>
      <c r="C14" s="123">
        <v>2</v>
      </c>
      <c r="D14" s="123">
        <v>3</v>
      </c>
      <c r="E14" s="123">
        <v>4</v>
      </c>
      <c r="F14" s="123">
        <v>5</v>
      </c>
      <c r="G14" s="123">
        <v>6</v>
      </c>
      <c r="H14" s="123"/>
      <c r="I14" s="123"/>
      <c r="J14" s="123"/>
      <c r="K14" s="123"/>
      <c r="L14" s="123"/>
      <c r="M14" s="123">
        <v>7</v>
      </c>
      <c r="N14" s="123">
        <v>8</v>
      </c>
      <c r="O14" s="123">
        <v>9</v>
      </c>
    </row>
    <row r="15" spans="1:15" s="103" customFormat="1" ht="20.25" customHeight="1">
      <c r="A15" s="31">
        <v>0</v>
      </c>
      <c r="B15" s="31" t="s">
        <v>44</v>
      </c>
      <c r="C15" s="32" t="s">
        <v>158</v>
      </c>
      <c r="D15" s="32" t="s">
        <v>23</v>
      </c>
      <c r="E15" s="32" t="s">
        <v>23</v>
      </c>
      <c r="F15" s="32" t="s">
        <v>40</v>
      </c>
      <c r="G15" s="32" t="s">
        <v>158</v>
      </c>
      <c r="H15" s="33" t="e">
        <f>SUM(#REF!+#REF!+#REF!+#REF!+#REF!+#REF!+#REF!+#REF!+#REF!)</f>
        <v>#REF!</v>
      </c>
      <c r="I15" s="34"/>
      <c r="J15" s="34"/>
      <c r="K15" s="34"/>
      <c r="L15" s="35"/>
      <c r="M15" s="104">
        <f>M16+M77+M83+M85+M89+M90+M91+M75</f>
        <v>637286.407</v>
      </c>
      <c r="N15" s="104">
        <f>N16+N77+N83+N85+N89+N90+N91+N75</f>
        <v>651478.424</v>
      </c>
      <c r="O15" s="104">
        <f>O16+O77+O83+O85+O89+O90+O91+O75</f>
        <v>653159.881</v>
      </c>
    </row>
    <row r="16" spans="1:15" s="103" customFormat="1" ht="20.25" customHeight="1">
      <c r="A16" s="31">
        <v>1</v>
      </c>
      <c r="B16" s="31" t="s">
        <v>164</v>
      </c>
      <c r="C16" s="32" t="s">
        <v>11</v>
      </c>
      <c r="D16" s="32"/>
      <c r="E16" s="32"/>
      <c r="F16" s="32"/>
      <c r="G16" s="32"/>
      <c r="H16" s="33" t="e">
        <f>SUM(#REF!+#REF!+#REF!+#REF!+#REF!+#REF!+#REF!+#REF!+#REF!)</f>
        <v>#REF!</v>
      </c>
      <c r="I16" s="34"/>
      <c r="J16" s="34"/>
      <c r="K16" s="34"/>
      <c r="L16" s="35"/>
      <c r="M16" s="104">
        <f>M17+M28+M29+M34+M41+M54+M69+M72+M73+M63</f>
        <v>181111.534</v>
      </c>
      <c r="N16" s="104">
        <f>N17+N28+N29+N34+N41+N54+N69+N72+N73+N63</f>
        <v>178263.43300000002</v>
      </c>
      <c r="O16" s="104">
        <f>O17+O28+O29+O34+O41+O54+O69+O72+O73+O63</f>
        <v>164879.74700000003</v>
      </c>
    </row>
    <row r="17" spans="1:15" s="61" customFormat="1" ht="21" customHeight="1">
      <c r="A17" s="101"/>
      <c r="B17" s="31" t="s">
        <v>0</v>
      </c>
      <c r="C17" s="32" t="s">
        <v>11</v>
      </c>
      <c r="D17" s="32" t="s">
        <v>4</v>
      </c>
      <c r="E17" s="32"/>
      <c r="F17" s="32"/>
      <c r="G17" s="32"/>
      <c r="H17" s="33"/>
      <c r="I17" s="34"/>
      <c r="J17" s="34"/>
      <c r="K17" s="34"/>
      <c r="L17" s="35"/>
      <c r="M17" s="104">
        <f>M18+M19+M23+M25</f>
        <v>28118.837</v>
      </c>
      <c r="N17" s="104">
        <f>N18+N19+N23+N25</f>
        <v>49715.487</v>
      </c>
      <c r="O17" s="104">
        <f>O18+O19+O23+O25</f>
        <v>35280.142</v>
      </c>
    </row>
    <row r="18" spans="1:15" s="61" customFormat="1" ht="38.25" customHeight="1">
      <c r="A18" s="76"/>
      <c r="B18" s="77" t="s">
        <v>121</v>
      </c>
      <c r="C18" s="78" t="s">
        <v>11</v>
      </c>
      <c r="D18" s="78" t="s">
        <v>4</v>
      </c>
      <c r="E18" s="78" t="s">
        <v>16</v>
      </c>
      <c r="F18" s="78" t="s">
        <v>89</v>
      </c>
      <c r="G18" s="79" t="s">
        <v>158</v>
      </c>
      <c r="H18" s="80" t="e">
        <f>SUM(#REF!)</f>
        <v>#REF!</v>
      </c>
      <c r="I18" s="81"/>
      <c r="J18" s="81"/>
      <c r="K18" s="81"/>
      <c r="L18" s="82"/>
      <c r="M18" s="83">
        <v>1376.927</v>
      </c>
      <c r="N18" s="83">
        <v>1411.037</v>
      </c>
      <c r="O18" s="83">
        <v>1446.306</v>
      </c>
    </row>
    <row r="19" spans="1:15" s="61" customFormat="1" ht="43.5" customHeight="1">
      <c r="A19" s="76"/>
      <c r="B19" s="84" t="s">
        <v>123</v>
      </c>
      <c r="C19" s="85" t="s">
        <v>11</v>
      </c>
      <c r="D19" s="85" t="s">
        <v>4</v>
      </c>
      <c r="E19" s="85" t="s">
        <v>18</v>
      </c>
      <c r="F19" s="85"/>
      <c r="G19" s="85"/>
      <c r="H19" s="33">
        <v>240</v>
      </c>
      <c r="I19" s="86"/>
      <c r="J19" s="86"/>
      <c r="K19" s="86"/>
      <c r="L19" s="87"/>
      <c r="M19" s="88">
        <f>M20+M21+M22</f>
        <v>21771.484</v>
      </c>
      <c r="N19" s="88">
        <f>N20+N21+N22</f>
        <v>25897.45</v>
      </c>
      <c r="O19" s="88">
        <f>O20+O21+O22</f>
        <v>25897.45</v>
      </c>
    </row>
    <row r="20" spans="1:15" s="61" customFormat="1" ht="30" customHeight="1">
      <c r="A20" s="76"/>
      <c r="B20" s="77" t="s">
        <v>47</v>
      </c>
      <c r="C20" s="78" t="s">
        <v>11</v>
      </c>
      <c r="D20" s="78" t="s">
        <v>4</v>
      </c>
      <c r="E20" s="78" t="s">
        <v>18</v>
      </c>
      <c r="F20" s="78" t="s">
        <v>19</v>
      </c>
      <c r="G20" s="79" t="s">
        <v>158</v>
      </c>
      <c r="H20" s="90">
        <v>240</v>
      </c>
      <c r="I20" s="81"/>
      <c r="J20" s="81"/>
      <c r="K20" s="81"/>
      <c r="L20" s="82"/>
      <c r="M20" s="83">
        <v>21057.484</v>
      </c>
      <c r="N20" s="83">
        <v>25183.45</v>
      </c>
      <c r="O20" s="83">
        <v>25183.45</v>
      </c>
    </row>
    <row r="21" spans="1:15" s="61" customFormat="1" ht="35.25" customHeight="1">
      <c r="A21" s="76"/>
      <c r="B21" s="77" t="s">
        <v>124</v>
      </c>
      <c r="C21" s="78" t="s">
        <v>11</v>
      </c>
      <c r="D21" s="78" t="s">
        <v>4</v>
      </c>
      <c r="E21" s="78" t="s">
        <v>18</v>
      </c>
      <c r="F21" s="78" t="s">
        <v>19</v>
      </c>
      <c r="G21" s="79" t="s">
        <v>158</v>
      </c>
      <c r="H21" s="90">
        <v>240</v>
      </c>
      <c r="I21" s="81"/>
      <c r="J21" s="81"/>
      <c r="K21" s="81"/>
      <c r="L21" s="82"/>
      <c r="M21" s="83">
        <v>357</v>
      </c>
      <c r="N21" s="83">
        <v>357</v>
      </c>
      <c r="O21" s="83">
        <v>357</v>
      </c>
    </row>
    <row r="22" spans="1:15" s="61" customFormat="1" ht="37.5" customHeight="1">
      <c r="A22" s="76"/>
      <c r="B22" s="77" t="s">
        <v>87</v>
      </c>
      <c r="C22" s="78" t="s">
        <v>11</v>
      </c>
      <c r="D22" s="78" t="s">
        <v>4</v>
      </c>
      <c r="E22" s="78" t="s">
        <v>18</v>
      </c>
      <c r="F22" s="78" t="s">
        <v>19</v>
      </c>
      <c r="G22" s="79" t="s">
        <v>158</v>
      </c>
      <c r="H22" s="90">
        <v>240</v>
      </c>
      <c r="I22" s="81"/>
      <c r="J22" s="81"/>
      <c r="K22" s="81"/>
      <c r="L22" s="82"/>
      <c r="M22" s="83">
        <v>357</v>
      </c>
      <c r="N22" s="83">
        <v>357</v>
      </c>
      <c r="O22" s="83">
        <v>357</v>
      </c>
    </row>
    <row r="23" spans="1:15" s="61" customFormat="1" ht="20.25" customHeight="1">
      <c r="A23" s="76"/>
      <c r="B23" s="91" t="s">
        <v>48</v>
      </c>
      <c r="C23" s="85" t="s">
        <v>11</v>
      </c>
      <c r="D23" s="85" t="s">
        <v>4</v>
      </c>
      <c r="E23" s="85" t="s">
        <v>37</v>
      </c>
      <c r="F23" s="85"/>
      <c r="G23" s="79" t="s">
        <v>158</v>
      </c>
      <c r="H23" s="80" t="e">
        <f>SUM(#REF!)</f>
        <v>#REF!</v>
      </c>
      <c r="I23" s="86"/>
      <c r="J23" s="86"/>
      <c r="K23" s="86"/>
      <c r="L23" s="87"/>
      <c r="M23" s="88">
        <f>M24</f>
        <v>2052.94</v>
      </c>
      <c r="N23" s="88">
        <f>N24</f>
        <v>19544</v>
      </c>
      <c r="O23" s="88">
        <f>O24</f>
        <v>5073.386</v>
      </c>
    </row>
    <row r="24" spans="1:15" s="97" customFormat="1" ht="38.25" customHeight="1">
      <c r="A24" s="92"/>
      <c r="B24" s="93" t="s">
        <v>49</v>
      </c>
      <c r="C24" s="32" t="s">
        <v>11</v>
      </c>
      <c r="D24" s="32" t="s">
        <v>4</v>
      </c>
      <c r="E24" s="32" t="s">
        <v>37</v>
      </c>
      <c r="F24" s="94" t="s">
        <v>50</v>
      </c>
      <c r="G24" s="79" t="s">
        <v>158</v>
      </c>
      <c r="H24" s="94"/>
      <c r="I24" s="94"/>
      <c r="J24" s="94"/>
      <c r="K24" s="94"/>
      <c r="L24" s="95"/>
      <c r="M24" s="83">
        <v>2052.94</v>
      </c>
      <c r="N24" s="83">
        <v>19544</v>
      </c>
      <c r="O24" s="96">
        <v>5073.386</v>
      </c>
    </row>
    <row r="25" spans="1:15" s="61" customFormat="1" ht="21" customHeight="1">
      <c r="A25" s="76"/>
      <c r="B25" s="91" t="s">
        <v>52</v>
      </c>
      <c r="C25" s="85" t="s">
        <v>11</v>
      </c>
      <c r="D25" s="85" t="s">
        <v>4</v>
      </c>
      <c r="E25" s="85" t="s">
        <v>38</v>
      </c>
      <c r="F25" s="85"/>
      <c r="G25" s="79" t="s">
        <v>158</v>
      </c>
      <c r="H25" s="80"/>
      <c r="I25" s="86"/>
      <c r="J25" s="86"/>
      <c r="K25" s="86"/>
      <c r="L25" s="87"/>
      <c r="M25" s="88">
        <f>M26+M27</f>
        <v>2917.486</v>
      </c>
      <c r="N25" s="88">
        <f>N26+N27</f>
        <v>2863</v>
      </c>
      <c r="O25" s="88">
        <f>O26+O27</f>
        <v>2863</v>
      </c>
    </row>
    <row r="26" spans="1:15" s="61" customFormat="1" ht="42" customHeight="1">
      <c r="A26" s="76"/>
      <c r="B26" s="93" t="s">
        <v>120</v>
      </c>
      <c r="C26" s="78" t="s">
        <v>11</v>
      </c>
      <c r="D26" s="78" t="s">
        <v>4</v>
      </c>
      <c r="E26" s="78" t="s">
        <v>38</v>
      </c>
      <c r="F26" s="78" t="s">
        <v>20</v>
      </c>
      <c r="G26" s="79" t="s">
        <v>158</v>
      </c>
      <c r="H26" s="89"/>
      <c r="I26" s="81"/>
      <c r="J26" s="81"/>
      <c r="K26" s="81"/>
      <c r="L26" s="82"/>
      <c r="M26" s="83">
        <v>124</v>
      </c>
      <c r="N26" s="83">
        <v>124</v>
      </c>
      <c r="O26" s="96">
        <v>124</v>
      </c>
    </row>
    <row r="27" spans="1:15" s="61" customFormat="1" ht="27" customHeight="1">
      <c r="A27" s="76"/>
      <c r="B27" s="93" t="s">
        <v>172</v>
      </c>
      <c r="C27" s="78" t="s">
        <v>11</v>
      </c>
      <c r="D27" s="78" t="s">
        <v>4</v>
      </c>
      <c r="E27" s="78" t="s">
        <v>38</v>
      </c>
      <c r="F27" s="78" t="s">
        <v>173</v>
      </c>
      <c r="G27" s="79" t="s">
        <v>158</v>
      </c>
      <c r="H27" s="89"/>
      <c r="I27" s="81"/>
      <c r="J27" s="81"/>
      <c r="K27" s="81"/>
      <c r="L27" s="82"/>
      <c r="M27" s="83">
        <v>2793.486</v>
      </c>
      <c r="N27" s="83">
        <v>2739</v>
      </c>
      <c r="O27" s="83">
        <v>2739</v>
      </c>
    </row>
    <row r="28" spans="1:15" s="61" customFormat="1" ht="58.5" customHeight="1">
      <c r="A28" s="101"/>
      <c r="B28" s="102" t="s">
        <v>73</v>
      </c>
      <c r="C28" s="85" t="s">
        <v>11</v>
      </c>
      <c r="D28" s="85" t="s">
        <v>16</v>
      </c>
      <c r="E28" s="85" t="s">
        <v>12</v>
      </c>
      <c r="F28" s="85" t="s">
        <v>34</v>
      </c>
      <c r="G28" s="85" t="s">
        <v>158</v>
      </c>
      <c r="H28" s="80"/>
      <c r="I28" s="86"/>
      <c r="J28" s="86"/>
      <c r="K28" s="86"/>
      <c r="L28" s="87"/>
      <c r="M28" s="88">
        <v>1530</v>
      </c>
      <c r="N28" s="88">
        <v>1530</v>
      </c>
      <c r="O28" s="88">
        <v>1530</v>
      </c>
    </row>
    <row r="29" spans="1:15" s="61" customFormat="1" ht="22.5" customHeight="1">
      <c r="A29" s="76"/>
      <c r="B29" s="91" t="s">
        <v>55</v>
      </c>
      <c r="C29" s="85" t="s">
        <v>11</v>
      </c>
      <c r="D29" s="85" t="s">
        <v>12</v>
      </c>
      <c r="E29" s="85" t="s">
        <v>23</v>
      </c>
      <c r="F29" s="85"/>
      <c r="G29" s="85"/>
      <c r="H29" s="80"/>
      <c r="I29" s="86"/>
      <c r="J29" s="86"/>
      <c r="K29" s="86"/>
      <c r="L29" s="87"/>
      <c r="M29" s="88">
        <f>M30+M31</f>
        <v>3148.148</v>
      </c>
      <c r="N29" s="88">
        <f>N30+N31</f>
        <v>3047</v>
      </c>
      <c r="O29" s="88">
        <f>O30+O31</f>
        <v>3047</v>
      </c>
    </row>
    <row r="30" spans="1:15" s="61" customFormat="1" ht="39.75" customHeight="1">
      <c r="A30" s="76"/>
      <c r="B30" s="77" t="s">
        <v>93</v>
      </c>
      <c r="C30" s="78" t="s">
        <v>11</v>
      </c>
      <c r="D30" s="78" t="s">
        <v>12</v>
      </c>
      <c r="E30" s="78" t="s">
        <v>18</v>
      </c>
      <c r="F30" s="78" t="s">
        <v>13</v>
      </c>
      <c r="G30" s="79" t="s">
        <v>158</v>
      </c>
      <c r="H30" s="89"/>
      <c r="I30" s="81"/>
      <c r="J30" s="81"/>
      <c r="K30" s="81"/>
      <c r="L30" s="82"/>
      <c r="M30" s="83">
        <v>1653</v>
      </c>
      <c r="N30" s="83">
        <v>1653</v>
      </c>
      <c r="O30" s="83">
        <v>1653</v>
      </c>
    </row>
    <row r="31" spans="1:15" s="61" customFormat="1" ht="30" customHeight="1">
      <c r="A31" s="76"/>
      <c r="B31" s="77" t="s">
        <v>47</v>
      </c>
      <c r="C31" s="78" t="s">
        <v>11</v>
      </c>
      <c r="D31" s="78" t="s">
        <v>12</v>
      </c>
      <c r="E31" s="78" t="s">
        <v>22</v>
      </c>
      <c r="F31" s="78" t="s">
        <v>40</v>
      </c>
      <c r="G31" s="79" t="s">
        <v>158</v>
      </c>
      <c r="H31" s="89"/>
      <c r="I31" s="81"/>
      <c r="J31" s="81"/>
      <c r="K31" s="81"/>
      <c r="L31" s="82"/>
      <c r="M31" s="83">
        <f>SUM(M32:M33)</f>
        <v>1495.1480000000001</v>
      </c>
      <c r="N31" s="83">
        <f>SUM(N32:N33)</f>
        <v>1394</v>
      </c>
      <c r="O31" s="83">
        <f>SUM(O32:O33)</f>
        <v>1394</v>
      </c>
    </row>
    <row r="32" spans="1:15" s="61" customFormat="1" ht="30" customHeight="1">
      <c r="A32" s="76"/>
      <c r="B32" s="77" t="s">
        <v>176</v>
      </c>
      <c r="C32" s="78" t="s">
        <v>11</v>
      </c>
      <c r="D32" s="78" t="s">
        <v>12</v>
      </c>
      <c r="E32" s="78" t="s">
        <v>22</v>
      </c>
      <c r="F32" s="78" t="s">
        <v>19</v>
      </c>
      <c r="G32" s="79" t="s">
        <v>158</v>
      </c>
      <c r="H32" s="89"/>
      <c r="I32" s="81"/>
      <c r="J32" s="81"/>
      <c r="K32" s="81"/>
      <c r="L32" s="82"/>
      <c r="M32" s="83">
        <v>516.873</v>
      </c>
      <c r="N32" s="83">
        <v>517</v>
      </c>
      <c r="O32" s="83">
        <v>517</v>
      </c>
    </row>
    <row r="33" spans="1:15" s="61" customFormat="1" ht="30" customHeight="1">
      <c r="A33" s="76"/>
      <c r="B33" s="77" t="s">
        <v>171</v>
      </c>
      <c r="C33" s="78" t="s">
        <v>11</v>
      </c>
      <c r="D33" s="78" t="s">
        <v>12</v>
      </c>
      <c r="E33" s="78" t="s">
        <v>22</v>
      </c>
      <c r="F33" s="78" t="s">
        <v>175</v>
      </c>
      <c r="G33" s="79" t="s">
        <v>158</v>
      </c>
      <c r="H33" s="89"/>
      <c r="I33" s="81"/>
      <c r="J33" s="81"/>
      <c r="K33" s="81"/>
      <c r="L33" s="82"/>
      <c r="M33" s="83">
        <v>978.275</v>
      </c>
      <c r="N33" s="83">
        <v>877</v>
      </c>
      <c r="O33" s="83">
        <v>877</v>
      </c>
    </row>
    <row r="34" spans="1:15" s="61" customFormat="1" ht="20.25" customHeight="1">
      <c r="A34" s="76"/>
      <c r="B34" s="91" t="s">
        <v>126</v>
      </c>
      <c r="C34" s="85" t="s">
        <v>11</v>
      </c>
      <c r="D34" s="85" t="s">
        <v>21</v>
      </c>
      <c r="E34" s="85" t="s">
        <v>23</v>
      </c>
      <c r="F34" s="85" t="s">
        <v>40</v>
      </c>
      <c r="G34" s="85"/>
      <c r="H34" s="80"/>
      <c r="I34" s="86"/>
      <c r="J34" s="86"/>
      <c r="K34" s="86"/>
      <c r="L34" s="87"/>
      <c r="M34" s="88">
        <f>M35+M37+M39</f>
        <v>7975.5</v>
      </c>
      <c r="N34" s="88">
        <f>N35+N37+N39</f>
        <v>13878</v>
      </c>
      <c r="O34" s="88">
        <f>O35+O37+O39</f>
        <v>13878</v>
      </c>
    </row>
    <row r="35" spans="1:15" s="110" customFormat="1" ht="20.25" customHeight="1">
      <c r="A35" s="107"/>
      <c r="B35" s="108" t="s">
        <v>64</v>
      </c>
      <c r="C35" s="85" t="s">
        <v>11</v>
      </c>
      <c r="D35" s="85" t="s">
        <v>21</v>
      </c>
      <c r="E35" s="85" t="s">
        <v>4</v>
      </c>
      <c r="F35" s="85" t="s">
        <v>40</v>
      </c>
      <c r="G35" s="109"/>
      <c r="H35" s="80"/>
      <c r="I35" s="86"/>
      <c r="J35" s="86"/>
      <c r="K35" s="86"/>
      <c r="L35" s="87"/>
      <c r="M35" s="88">
        <f>SUM(M36:M36)</f>
        <v>878</v>
      </c>
      <c r="N35" s="88">
        <f>SUM(N36:N36)</f>
        <v>878</v>
      </c>
      <c r="O35" s="88">
        <f>SUM(O36:O36)</f>
        <v>878</v>
      </c>
    </row>
    <row r="36" spans="1:15" s="100" customFormat="1" ht="40.5" customHeight="1">
      <c r="A36" s="76"/>
      <c r="B36" s="77" t="s">
        <v>118</v>
      </c>
      <c r="C36" s="78" t="s">
        <v>11</v>
      </c>
      <c r="D36" s="78" t="s">
        <v>21</v>
      </c>
      <c r="E36" s="78" t="s">
        <v>4</v>
      </c>
      <c r="F36" s="78" t="s">
        <v>155</v>
      </c>
      <c r="G36" s="79"/>
      <c r="H36" s="89"/>
      <c r="I36" s="81"/>
      <c r="J36" s="81"/>
      <c r="K36" s="81"/>
      <c r="L36" s="82"/>
      <c r="M36" s="83">
        <v>878</v>
      </c>
      <c r="N36" s="83">
        <v>878</v>
      </c>
      <c r="O36" s="83">
        <v>878</v>
      </c>
    </row>
    <row r="37" spans="1:15" s="61" customFormat="1" ht="30" customHeight="1">
      <c r="A37" s="76"/>
      <c r="B37" s="91" t="s">
        <v>127</v>
      </c>
      <c r="C37" s="85" t="s">
        <v>11</v>
      </c>
      <c r="D37" s="85" t="s">
        <v>21</v>
      </c>
      <c r="E37" s="85" t="s">
        <v>16</v>
      </c>
      <c r="F37" s="85" t="s">
        <v>65</v>
      </c>
      <c r="G37" s="79" t="s">
        <v>158</v>
      </c>
      <c r="H37" s="80"/>
      <c r="I37" s="86"/>
      <c r="J37" s="86"/>
      <c r="K37" s="86"/>
      <c r="L37" s="87"/>
      <c r="M37" s="88">
        <f>M38</f>
        <v>3065</v>
      </c>
      <c r="N37" s="88">
        <f>N38</f>
        <v>5000</v>
      </c>
      <c r="O37" s="88">
        <f>O38</f>
        <v>5000</v>
      </c>
    </row>
    <row r="38" spans="1:15" s="61" customFormat="1" ht="24" customHeight="1">
      <c r="A38" s="76"/>
      <c r="B38" s="91" t="s">
        <v>157</v>
      </c>
      <c r="C38" s="78" t="s">
        <v>11</v>
      </c>
      <c r="D38" s="78" t="s">
        <v>21</v>
      </c>
      <c r="E38" s="78" t="s">
        <v>16</v>
      </c>
      <c r="F38" s="78" t="s">
        <v>67</v>
      </c>
      <c r="G38" s="79" t="s">
        <v>158</v>
      </c>
      <c r="H38" s="89"/>
      <c r="I38" s="81"/>
      <c r="J38" s="81"/>
      <c r="K38" s="81"/>
      <c r="L38" s="82"/>
      <c r="M38" s="83">
        <v>3065</v>
      </c>
      <c r="N38" s="83">
        <v>5000</v>
      </c>
      <c r="O38" s="83">
        <v>5000</v>
      </c>
    </row>
    <row r="39" spans="1:15" s="103" customFormat="1" ht="20.25" customHeight="1">
      <c r="A39" s="107"/>
      <c r="B39" s="108" t="s">
        <v>66</v>
      </c>
      <c r="C39" s="85" t="s">
        <v>11</v>
      </c>
      <c r="D39" s="85" t="s">
        <v>21</v>
      </c>
      <c r="E39" s="85" t="s">
        <v>12</v>
      </c>
      <c r="F39" s="85" t="s">
        <v>91</v>
      </c>
      <c r="G39" s="79" t="s">
        <v>158</v>
      </c>
      <c r="H39" s="80"/>
      <c r="I39" s="86"/>
      <c r="J39" s="86"/>
      <c r="K39" s="86"/>
      <c r="L39" s="87"/>
      <c r="M39" s="88">
        <f>M40</f>
        <v>4032.5</v>
      </c>
      <c r="N39" s="88">
        <v>8000</v>
      </c>
      <c r="O39" s="88">
        <v>8000</v>
      </c>
    </row>
    <row r="40" spans="1:15" s="61" customFormat="1" ht="20.25" customHeight="1">
      <c r="A40" s="76"/>
      <c r="B40" s="93" t="s">
        <v>90</v>
      </c>
      <c r="C40" s="78" t="s">
        <v>11</v>
      </c>
      <c r="D40" s="78" t="s">
        <v>21</v>
      </c>
      <c r="E40" s="78" t="s">
        <v>12</v>
      </c>
      <c r="F40" s="78" t="s">
        <v>91</v>
      </c>
      <c r="G40" s="79" t="s">
        <v>158</v>
      </c>
      <c r="H40" s="89"/>
      <c r="I40" s="81"/>
      <c r="J40" s="81"/>
      <c r="K40" s="81"/>
      <c r="L40" s="82"/>
      <c r="M40" s="83">
        <v>4032.5</v>
      </c>
      <c r="N40" s="83">
        <v>5032.5</v>
      </c>
      <c r="O40" s="83">
        <v>5032.5</v>
      </c>
    </row>
    <row r="41" spans="1:15" s="103" customFormat="1" ht="20.25" customHeight="1">
      <c r="A41" s="76"/>
      <c r="B41" s="72" t="s">
        <v>177</v>
      </c>
      <c r="C41" s="85" t="s">
        <v>11</v>
      </c>
      <c r="D41" s="85" t="s">
        <v>26</v>
      </c>
      <c r="E41" s="85"/>
      <c r="F41" s="85"/>
      <c r="G41" s="85"/>
      <c r="H41" s="80"/>
      <c r="I41" s="86"/>
      <c r="J41" s="86"/>
      <c r="K41" s="86"/>
      <c r="L41" s="87"/>
      <c r="M41" s="88">
        <f>M42+M43+M44+M46+M49</f>
        <v>54076.431000000004</v>
      </c>
      <c r="N41" s="88">
        <f>N42+N43+N44+N46+N49</f>
        <v>55394.078</v>
      </c>
      <c r="O41" s="88">
        <f>O42+O43+O44+O46+O49</f>
        <v>56730.737</v>
      </c>
    </row>
    <row r="42" spans="1:15" s="61" customFormat="1" ht="41.25" customHeight="1">
      <c r="A42" s="76"/>
      <c r="B42" s="77" t="s">
        <v>111</v>
      </c>
      <c r="C42" s="106" t="s">
        <v>11</v>
      </c>
      <c r="D42" s="106" t="s">
        <v>26</v>
      </c>
      <c r="E42" s="106" t="s">
        <v>4</v>
      </c>
      <c r="F42" s="106" t="s">
        <v>76</v>
      </c>
      <c r="G42" s="79" t="s">
        <v>158</v>
      </c>
      <c r="H42" s="89"/>
      <c r="I42" s="81"/>
      <c r="J42" s="81"/>
      <c r="K42" s="81"/>
      <c r="L42" s="82"/>
      <c r="M42" s="83">
        <v>13800</v>
      </c>
      <c r="N42" s="83">
        <v>14421</v>
      </c>
      <c r="O42" s="83">
        <v>14421</v>
      </c>
    </row>
    <row r="43" spans="1:15" s="61" customFormat="1" ht="41.25" customHeight="1">
      <c r="A43" s="76"/>
      <c r="B43" s="93" t="s">
        <v>98</v>
      </c>
      <c r="C43" s="106" t="s">
        <v>11</v>
      </c>
      <c r="D43" s="106" t="s">
        <v>26</v>
      </c>
      <c r="E43" s="106" t="s">
        <v>16</v>
      </c>
      <c r="F43" s="106" t="s">
        <v>99</v>
      </c>
      <c r="G43" s="106" t="s">
        <v>158</v>
      </c>
      <c r="H43" s="89"/>
      <c r="I43" s="81"/>
      <c r="J43" s="81"/>
      <c r="K43" s="81"/>
      <c r="L43" s="82"/>
      <c r="M43" s="83">
        <v>7793.957</v>
      </c>
      <c r="N43" s="83">
        <v>7793.957</v>
      </c>
      <c r="O43" s="83">
        <v>7793.957</v>
      </c>
    </row>
    <row r="44" spans="1:15" s="61" customFormat="1" ht="34.5" customHeight="1">
      <c r="A44" s="92"/>
      <c r="B44" s="77" t="s">
        <v>114</v>
      </c>
      <c r="C44" s="106" t="s">
        <v>11</v>
      </c>
      <c r="D44" s="106" t="s">
        <v>26</v>
      </c>
      <c r="E44" s="106" t="s">
        <v>16</v>
      </c>
      <c r="F44" s="106" t="s">
        <v>77</v>
      </c>
      <c r="G44" s="106" t="s">
        <v>110</v>
      </c>
      <c r="H44" s="90"/>
      <c r="I44" s="94"/>
      <c r="J44" s="94"/>
      <c r="K44" s="94"/>
      <c r="L44" s="95"/>
      <c r="M44" s="111">
        <v>23466</v>
      </c>
      <c r="N44" s="111">
        <v>23809.11</v>
      </c>
      <c r="O44" s="111">
        <v>24999.566</v>
      </c>
    </row>
    <row r="45" spans="1:15" s="61" customFormat="1" ht="34.5" customHeight="1">
      <c r="A45" s="92"/>
      <c r="B45" s="77" t="s">
        <v>186</v>
      </c>
      <c r="C45" s="106" t="s">
        <v>11</v>
      </c>
      <c r="D45" s="106" t="s">
        <v>26</v>
      </c>
      <c r="E45" s="106" t="s">
        <v>16</v>
      </c>
      <c r="F45" s="106" t="s">
        <v>77</v>
      </c>
      <c r="G45" s="106" t="s">
        <v>110</v>
      </c>
      <c r="H45" s="90"/>
      <c r="I45" s="94"/>
      <c r="J45" s="94"/>
      <c r="K45" s="94"/>
      <c r="L45" s="95"/>
      <c r="M45" s="111">
        <v>22621</v>
      </c>
      <c r="N45" s="111">
        <v>23357</v>
      </c>
      <c r="O45" s="111">
        <v>23357</v>
      </c>
    </row>
    <row r="46" spans="1:15" s="61" customFormat="1" ht="20.25" customHeight="1">
      <c r="A46" s="76"/>
      <c r="B46" s="91" t="s">
        <v>7</v>
      </c>
      <c r="C46" s="85" t="s">
        <v>11</v>
      </c>
      <c r="D46" s="85" t="s">
        <v>26</v>
      </c>
      <c r="E46" s="85" t="s">
        <v>26</v>
      </c>
      <c r="F46" s="85"/>
      <c r="G46" s="85"/>
      <c r="H46" s="89"/>
      <c r="I46" s="81"/>
      <c r="J46" s="81"/>
      <c r="K46" s="81"/>
      <c r="L46" s="82"/>
      <c r="M46" s="88">
        <f>SUM(M47:M48)</f>
        <v>701.873</v>
      </c>
      <c r="N46" s="88">
        <f>SUM(N47:N48)</f>
        <v>702</v>
      </c>
      <c r="O46" s="88">
        <f>SUM(O47:O48)</f>
        <v>702</v>
      </c>
    </row>
    <row r="47" spans="1:15" s="61" customFormat="1" ht="42" customHeight="1">
      <c r="A47" s="98"/>
      <c r="B47" s="105" t="s">
        <v>130</v>
      </c>
      <c r="C47" s="78" t="s">
        <v>11</v>
      </c>
      <c r="D47" s="78" t="s">
        <v>26</v>
      </c>
      <c r="E47" s="78" t="s">
        <v>26</v>
      </c>
      <c r="F47" s="78" t="s">
        <v>19</v>
      </c>
      <c r="G47" s="113" t="s">
        <v>10</v>
      </c>
      <c r="H47" s="76"/>
      <c r="I47" s="76"/>
      <c r="J47" s="76"/>
      <c r="K47" s="76"/>
      <c r="L47" s="115"/>
      <c r="M47" s="83">
        <v>516.873</v>
      </c>
      <c r="N47" s="83">
        <v>517</v>
      </c>
      <c r="O47" s="83">
        <v>517</v>
      </c>
    </row>
    <row r="48" spans="1:15" s="61" customFormat="1" ht="33" customHeight="1">
      <c r="A48" s="31"/>
      <c r="B48" s="114" t="s">
        <v>131</v>
      </c>
      <c r="C48" s="78" t="s">
        <v>11</v>
      </c>
      <c r="D48" s="78" t="s">
        <v>26</v>
      </c>
      <c r="E48" s="78" t="s">
        <v>26</v>
      </c>
      <c r="F48" s="78" t="s">
        <v>27</v>
      </c>
      <c r="G48" s="79" t="s">
        <v>10</v>
      </c>
      <c r="H48" s="90"/>
      <c r="I48" s="94"/>
      <c r="J48" s="94"/>
      <c r="K48" s="94"/>
      <c r="L48" s="95"/>
      <c r="M48" s="111">
        <v>185</v>
      </c>
      <c r="N48" s="111">
        <v>185</v>
      </c>
      <c r="O48" s="111">
        <v>185</v>
      </c>
    </row>
    <row r="49" spans="1:15" s="61" customFormat="1" ht="30" customHeight="1">
      <c r="A49" s="31"/>
      <c r="B49" s="126" t="s">
        <v>102</v>
      </c>
      <c r="C49" s="106" t="s">
        <v>11</v>
      </c>
      <c r="D49" s="106" t="s">
        <v>26</v>
      </c>
      <c r="E49" s="106" t="s">
        <v>22</v>
      </c>
      <c r="F49" s="106" t="s">
        <v>40</v>
      </c>
      <c r="G49" s="106" t="s">
        <v>158</v>
      </c>
      <c r="H49" s="90"/>
      <c r="I49" s="94"/>
      <c r="J49" s="94"/>
      <c r="K49" s="94"/>
      <c r="L49" s="95"/>
      <c r="M49" s="104">
        <f>SUM(M50:M53)</f>
        <v>8314.601</v>
      </c>
      <c r="N49" s="104">
        <f>SUM(N50:N53)</f>
        <v>8668.011</v>
      </c>
      <c r="O49" s="104">
        <f>SUM(O50:O53)</f>
        <v>8814.214</v>
      </c>
    </row>
    <row r="50" spans="1:15" s="61" customFormat="1" ht="33" customHeight="1">
      <c r="A50" s="76"/>
      <c r="B50" s="105" t="s">
        <v>96</v>
      </c>
      <c r="C50" s="106" t="s">
        <v>11</v>
      </c>
      <c r="D50" s="106" t="s">
        <v>26</v>
      </c>
      <c r="E50" s="106" t="s">
        <v>22</v>
      </c>
      <c r="F50" s="106" t="s">
        <v>19</v>
      </c>
      <c r="G50" s="106" t="s">
        <v>158</v>
      </c>
      <c r="H50" s="90"/>
      <c r="I50" s="94"/>
      <c r="J50" s="94"/>
      <c r="K50" s="94"/>
      <c r="L50" s="95"/>
      <c r="M50" s="111">
        <v>1917.64</v>
      </c>
      <c r="N50" s="111">
        <v>2247</v>
      </c>
      <c r="O50" s="111">
        <v>2348</v>
      </c>
    </row>
    <row r="51" spans="1:15" s="100" customFormat="1" ht="36.75" customHeight="1">
      <c r="A51" s="31"/>
      <c r="B51" s="77" t="s">
        <v>88</v>
      </c>
      <c r="C51" s="106" t="s">
        <v>11</v>
      </c>
      <c r="D51" s="106" t="s">
        <v>26</v>
      </c>
      <c r="E51" s="106" t="s">
        <v>22</v>
      </c>
      <c r="F51" s="106" t="s">
        <v>19</v>
      </c>
      <c r="G51" s="106" t="s">
        <v>158</v>
      </c>
      <c r="H51" s="90"/>
      <c r="I51" s="94"/>
      <c r="J51" s="94"/>
      <c r="K51" s="94"/>
      <c r="L51" s="95"/>
      <c r="M51" s="111">
        <v>1010</v>
      </c>
      <c r="N51" s="111">
        <v>1010</v>
      </c>
      <c r="O51" s="111">
        <v>1010</v>
      </c>
    </row>
    <row r="52" spans="1:15" s="100" customFormat="1" ht="39.75" customHeight="1">
      <c r="A52" s="92"/>
      <c r="B52" s="77" t="s">
        <v>132</v>
      </c>
      <c r="C52" s="106" t="s">
        <v>11</v>
      </c>
      <c r="D52" s="106" t="s">
        <v>26</v>
      </c>
      <c r="E52" s="106" t="s">
        <v>22</v>
      </c>
      <c r="F52" s="106" t="s">
        <v>115</v>
      </c>
      <c r="G52" s="106" t="s">
        <v>110</v>
      </c>
      <c r="H52" s="94"/>
      <c r="I52" s="94"/>
      <c r="J52" s="94"/>
      <c r="K52" s="94"/>
      <c r="L52" s="95"/>
      <c r="M52" s="111">
        <v>880</v>
      </c>
      <c r="N52" s="111">
        <v>904.05</v>
      </c>
      <c r="O52" s="111">
        <v>949.253</v>
      </c>
    </row>
    <row r="53" spans="1:15" s="100" customFormat="1" ht="20.25" customHeight="1">
      <c r="A53" s="92"/>
      <c r="B53" s="93" t="s">
        <v>113</v>
      </c>
      <c r="C53" s="106" t="s">
        <v>11</v>
      </c>
      <c r="D53" s="106" t="s">
        <v>26</v>
      </c>
      <c r="E53" s="106" t="s">
        <v>22</v>
      </c>
      <c r="F53" s="106" t="s">
        <v>80</v>
      </c>
      <c r="G53" s="94" t="s">
        <v>158</v>
      </c>
      <c r="H53" s="33" t="e">
        <f>SUM(#REF!)</f>
        <v>#REF!</v>
      </c>
      <c r="I53" s="34"/>
      <c r="J53" s="34"/>
      <c r="K53" s="34"/>
      <c r="L53" s="35"/>
      <c r="M53" s="111">
        <v>4506.961</v>
      </c>
      <c r="N53" s="111">
        <v>4506.961</v>
      </c>
      <c r="O53" s="111">
        <v>4506.961</v>
      </c>
    </row>
    <row r="54" spans="1:15" s="100" customFormat="1" ht="20.25" customHeight="1">
      <c r="A54" s="92"/>
      <c r="B54" s="91" t="s">
        <v>116</v>
      </c>
      <c r="C54" s="32" t="s">
        <v>11</v>
      </c>
      <c r="D54" s="32" t="s">
        <v>24</v>
      </c>
      <c r="E54" s="32" t="s">
        <v>23</v>
      </c>
      <c r="F54" s="32"/>
      <c r="G54" s="32"/>
      <c r="H54" s="33" t="e">
        <f>SUM(#REF!)</f>
        <v>#REF!</v>
      </c>
      <c r="I54" s="34"/>
      <c r="J54" s="34"/>
      <c r="K54" s="34"/>
      <c r="L54" s="35"/>
      <c r="M54" s="104">
        <f>M55+M62</f>
        <v>8087.545</v>
      </c>
      <c r="N54" s="104">
        <f>N55+N62</f>
        <v>6636.795</v>
      </c>
      <c r="O54" s="104">
        <f>O55+O62</f>
        <v>6636.795</v>
      </c>
    </row>
    <row r="55" spans="1:15" s="100" customFormat="1" ht="31.5" customHeight="1">
      <c r="A55" s="76"/>
      <c r="B55" s="91" t="s">
        <v>84</v>
      </c>
      <c r="C55" s="32" t="s">
        <v>11</v>
      </c>
      <c r="D55" s="32" t="s">
        <v>24</v>
      </c>
      <c r="E55" s="32" t="s">
        <v>4</v>
      </c>
      <c r="F55" s="32"/>
      <c r="G55" s="32"/>
      <c r="H55" s="89"/>
      <c r="I55" s="81"/>
      <c r="J55" s="81"/>
      <c r="K55" s="81"/>
      <c r="L55" s="82"/>
      <c r="M55" s="88">
        <f>M56+M59+M60+M61</f>
        <v>7283.1320000000005</v>
      </c>
      <c r="N55" s="88">
        <f>N56+N59+N60+N61</f>
        <v>5832.3820000000005</v>
      </c>
      <c r="O55" s="88">
        <f>O56+O59+O60+O61</f>
        <v>5832.3820000000005</v>
      </c>
    </row>
    <row r="56" spans="1:15" s="100" customFormat="1" ht="36" customHeight="1">
      <c r="A56" s="76"/>
      <c r="B56" s="77" t="s">
        <v>103</v>
      </c>
      <c r="C56" s="78" t="s">
        <v>11</v>
      </c>
      <c r="D56" s="78" t="s">
        <v>24</v>
      </c>
      <c r="E56" s="78" t="s">
        <v>4</v>
      </c>
      <c r="F56" s="78" t="s">
        <v>58</v>
      </c>
      <c r="G56" s="79"/>
      <c r="H56" s="80" t="e">
        <f>SUM(#REF!)</f>
        <v>#REF!</v>
      </c>
      <c r="I56" s="81"/>
      <c r="J56" s="81"/>
      <c r="K56" s="81"/>
      <c r="L56" s="82"/>
      <c r="M56" s="83">
        <f>SUM(M57:M58)</f>
        <v>4565.357</v>
      </c>
      <c r="N56" s="83">
        <v>3165.357</v>
      </c>
      <c r="O56" s="83">
        <v>3165.357</v>
      </c>
    </row>
    <row r="57" spans="1:15" s="100" customFormat="1" ht="26.25" customHeight="1">
      <c r="A57" s="76"/>
      <c r="B57" s="77" t="s">
        <v>180</v>
      </c>
      <c r="C57" s="78" t="s">
        <v>11</v>
      </c>
      <c r="D57" s="78" t="s">
        <v>24</v>
      </c>
      <c r="E57" s="78" t="s">
        <v>4</v>
      </c>
      <c r="F57" s="78" t="s">
        <v>20</v>
      </c>
      <c r="G57" s="94" t="s">
        <v>158</v>
      </c>
      <c r="H57" s="80"/>
      <c r="I57" s="81"/>
      <c r="J57" s="81"/>
      <c r="K57" s="81"/>
      <c r="L57" s="82"/>
      <c r="M57" s="83">
        <v>1400</v>
      </c>
      <c r="N57" s="83">
        <v>0</v>
      </c>
      <c r="O57" s="83">
        <v>0</v>
      </c>
    </row>
    <row r="58" spans="1:15" s="100" customFormat="1" ht="33.75" customHeight="1">
      <c r="A58" s="76"/>
      <c r="B58" s="77" t="s">
        <v>178</v>
      </c>
      <c r="C58" s="78" t="s">
        <v>11</v>
      </c>
      <c r="D58" s="78" t="s">
        <v>24</v>
      </c>
      <c r="E58" s="78" t="s">
        <v>4</v>
      </c>
      <c r="F58" s="78" t="s">
        <v>20</v>
      </c>
      <c r="G58" s="94" t="s">
        <v>158</v>
      </c>
      <c r="H58" s="80"/>
      <c r="I58" s="81"/>
      <c r="J58" s="81"/>
      <c r="K58" s="81"/>
      <c r="L58" s="82"/>
      <c r="M58" s="83">
        <v>3165.357</v>
      </c>
      <c r="N58" s="83">
        <v>3165</v>
      </c>
      <c r="O58" s="83">
        <v>3165</v>
      </c>
    </row>
    <row r="59" spans="1:15" s="61" customFormat="1" ht="25.5" customHeight="1">
      <c r="A59" s="76"/>
      <c r="B59" s="77" t="s">
        <v>60</v>
      </c>
      <c r="C59" s="78" t="s">
        <v>11</v>
      </c>
      <c r="D59" s="78" t="s">
        <v>24</v>
      </c>
      <c r="E59" s="78" t="s">
        <v>4</v>
      </c>
      <c r="F59" s="78" t="s">
        <v>61</v>
      </c>
      <c r="G59" s="94" t="s">
        <v>158</v>
      </c>
      <c r="H59" s="89"/>
      <c r="I59" s="81"/>
      <c r="J59" s="81"/>
      <c r="K59" s="81"/>
      <c r="L59" s="82"/>
      <c r="M59" s="111">
        <v>1930.925</v>
      </c>
      <c r="N59" s="111">
        <v>1930.925</v>
      </c>
      <c r="O59" s="111">
        <v>1930.925</v>
      </c>
    </row>
    <row r="60" spans="1:15" s="61" customFormat="1" ht="25.5" customHeight="1">
      <c r="A60" s="76"/>
      <c r="B60" s="77" t="s">
        <v>179</v>
      </c>
      <c r="C60" s="78" t="s">
        <v>11</v>
      </c>
      <c r="D60" s="78" t="s">
        <v>24</v>
      </c>
      <c r="E60" s="78" t="s">
        <v>4</v>
      </c>
      <c r="F60" s="78" t="s">
        <v>61</v>
      </c>
      <c r="G60" s="94" t="s">
        <v>158</v>
      </c>
      <c r="H60" s="89"/>
      <c r="I60" s="81"/>
      <c r="J60" s="81"/>
      <c r="K60" s="81"/>
      <c r="L60" s="82"/>
      <c r="M60" s="111">
        <v>50.75</v>
      </c>
      <c r="N60" s="111">
        <v>0</v>
      </c>
      <c r="O60" s="111">
        <v>0</v>
      </c>
    </row>
    <row r="61" spans="1:15" s="61" customFormat="1" ht="36.75" customHeight="1">
      <c r="A61" s="76"/>
      <c r="B61" s="77" t="s">
        <v>133</v>
      </c>
      <c r="C61" s="106" t="s">
        <v>11</v>
      </c>
      <c r="D61" s="78" t="s">
        <v>24</v>
      </c>
      <c r="E61" s="78" t="s">
        <v>4</v>
      </c>
      <c r="F61" s="78" t="s">
        <v>63</v>
      </c>
      <c r="G61" s="94" t="s">
        <v>158</v>
      </c>
      <c r="H61" s="89"/>
      <c r="I61" s="81"/>
      <c r="J61" s="81"/>
      <c r="K61" s="81"/>
      <c r="L61" s="82"/>
      <c r="M61" s="111">
        <v>736.1</v>
      </c>
      <c r="N61" s="111">
        <v>736.1</v>
      </c>
      <c r="O61" s="111">
        <v>736.1</v>
      </c>
    </row>
    <row r="62" spans="1:15" s="61" customFormat="1" ht="57.75" customHeight="1">
      <c r="A62" s="107"/>
      <c r="B62" s="84" t="s">
        <v>46</v>
      </c>
      <c r="C62" s="32" t="s">
        <v>11</v>
      </c>
      <c r="D62" s="85" t="s">
        <v>24</v>
      </c>
      <c r="E62" s="85" t="s">
        <v>18</v>
      </c>
      <c r="F62" s="85" t="s">
        <v>15</v>
      </c>
      <c r="G62" s="85"/>
      <c r="H62" s="89">
        <v>3011</v>
      </c>
      <c r="I62" s="81"/>
      <c r="J62" s="81"/>
      <c r="K62" s="81"/>
      <c r="L62" s="82"/>
      <c r="M62" s="88">
        <v>804.413</v>
      </c>
      <c r="N62" s="88">
        <v>804.413</v>
      </c>
      <c r="O62" s="88">
        <v>804.413</v>
      </c>
    </row>
    <row r="63" spans="1:15" s="61" customFormat="1" ht="24.75" customHeight="1">
      <c r="A63" s="98"/>
      <c r="B63" s="91" t="s">
        <v>68</v>
      </c>
      <c r="C63" s="32" t="s">
        <v>11</v>
      </c>
      <c r="D63" s="32" t="s">
        <v>29</v>
      </c>
      <c r="E63" s="32"/>
      <c r="F63" s="32"/>
      <c r="G63" s="32"/>
      <c r="H63" s="90"/>
      <c r="I63" s="94"/>
      <c r="J63" s="94"/>
      <c r="K63" s="94"/>
      <c r="L63" s="95"/>
      <c r="M63" s="104">
        <f>M64+M65+M66+M67+M68</f>
        <v>13803.2</v>
      </c>
      <c r="N63" s="104">
        <f>N64+N65+N66+N67+N68</f>
        <v>14163.2</v>
      </c>
      <c r="O63" s="104">
        <f>O64+O65+O66+O67+O68</f>
        <v>14163.2</v>
      </c>
    </row>
    <row r="64" spans="1:15" s="61" customFormat="1" ht="25.5" customHeight="1">
      <c r="A64" s="98"/>
      <c r="B64" s="93" t="s">
        <v>69</v>
      </c>
      <c r="C64" s="78" t="s">
        <v>11</v>
      </c>
      <c r="D64" s="106" t="s">
        <v>29</v>
      </c>
      <c r="E64" s="106" t="s">
        <v>4</v>
      </c>
      <c r="F64" s="106" t="s">
        <v>30</v>
      </c>
      <c r="G64" s="106" t="s">
        <v>158</v>
      </c>
      <c r="H64" s="80"/>
      <c r="I64" s="81"/>
      <c r="J64" s="81"/>
      <c r="K64" s="81"/>
      <c r="L64" s="82"/>
      <c r="M64" s="83">
        <v>725</v>
      </c>
      <c r="N64" s="83">
        <v>1085</v>
      </c>
      <c r="O64" s="83">
        <v>1085</v>
      </c>
    </row>
    <row r="65" spans="1:15" s="61" customFormat="1" ht="25.5" customHeight="1">
      <c r="A65" s="98"/>
      <c r="B65" s="93" t="s">
        <v>184</v>
      </c>
      <c r="C65" s="78" t="s">
        <v>11</v>
      </c>
      <c r="D65" s="106" t="s">
        <v>29</v>
      </c>
      <c r="E65" s="106" t="s">
        <v>18</v>
      </c>
      <c r="F65" s="106" t="s">
        <v>183</v>
      </c>
      <c r="G65" s="106" t="s">
        <v>158</v>
      </c>
      <c r="H65" s="80"/>
      <c r="I65" s="81"/>
      <c r="J65" s="81"/>
      <c r="K65" s="81"/>
      <c r="L65" s="82"/>
      <c r="M65" s="83">
        <v>1235</v>
      </c>
      <c r="N65" s="83">
        <v>1235</v>
      </c>
      <c r="O65" s="83">
        <v>1235</v>
      </c>
    </row>
    <row r="66" spans="1:15" s="61" customFormat="1" ht="37.5" customHeight="1">
      <c r="A66" s="98"/>
      <c r="B66" s="93" t="s">
        <v>181</v>
      </c>
      <c r="C66" s="78" t="s">
        <v>11</v>
      </c>
      <c r="D66" s="106" t="s">
        <v>29</v>
      </c>
      <c r="E66" s="106" t="s">
        <v>18</v>
      </c>
      <c r="F66" s="106" t="s">
        <v>182</v>
      </c>
      <c r="G66" s="106" t="s">
        <v>158</v>
      </c>
      <c r="H66" s="80"/>
      <c r="I66" s="81"/>
      <c r="J66" s="81"/>
      <c r="K66" s="81"/>
      <c r="L66" s="82"/>
      <c r="M66" s="83">
        <v>920</v>
      </c>
      <c r="N66" s="83">
        <v>920</v>
      </c>
      <c r="O66" s="83">
        <v>920</v>
      </c>
    </row>
    <row r="67" spans="1:15" s="61" customFormat="1" ht="32.25" customHeight="1">
      <c r="A67" s="92"/>
      <c r="B67" s="93" t="s">
        <v>134</v>
      </c>
      <c r="C67" s="78" t="s">
        <v>11</v>
      </c>
      <c r="D67" s="78" t="s">
        <v>29</v>
      </c>
      <c r="E67" s="78" t="s">
        <v>18</v>
      </c>
      <c r="F67" s="78" t="s">
        <v>41</v>
      </c>
      <c r="G67" s="79" t="s">
        <v>158</v>
      </c>
      <c r="H67" s="80" t="e">
        <f>SUM(#REF!)</f>
        <v>#REF!</v>
      </c>
      <c r="I67" s="81"/>
      <c r="J67" s="81"/>
      <c r="K67" s="81"/>
      <c r="L67" s="82"/>
      <c r="M67" s="83">
        <v>1003.2</v>
      </c>
      <c r="N67" s="83">
        <v>1003.2</v>
      </c>
      <c r="O67" s="83">
        <v>1003.2</v>
      </c>
    </row>
    <row r="68" spans="1:15" s="61" customFormat="1" ht="38.25" customHeight="1">
      <c r="A68" s="101"/>
      <c r="B68" s="93" t="s">
        <v>135</v>
      </c>
      <c r="C68" s="78" t="s">
        <v>11</v>
      </c>
      <c r="D68" s="78" t="s">
        <v>29</v>
      </c>
      <c r="E68" s="78" t="s">
        <v>18</v>
      </c>
      <c r="F68" s="78" t="s">
        <v>107</v>
      </c>
      <c r="G68" s="78" t="s">
        <v>158</v>
      </c>
      <c r="H68" s="80"/>
      <c r="I68" s="86"/>
      <c r="J68" s="86"/>
      <c r="K68" s="86"/>
      <c r="L68" s="87"/>
      <c r="M68" s="83">
        <v>9920</v>
      </c>
      <c r="N68" s="83">
        <v>9920</v>
      </c>
      <c r="O68" s="83">
        <v>9920</v>
      </c>
    </row>
    <row r="69" spans="1:15" s="61" customFormat="1" ht="30.75" customHeight="1">
      <c r="A69" s="98"/>
      <c r="B69" s="91" t="s">
        <v>8</v>
      </c>
      <c r="C69" s="85" t="s">
        <v>11</v>
      </c>
      <c r="D69" s="85" t="s">
        <v>37</v>
      </c>
      <c r="E69" s="85" t="s">
        <v>23</v>
      </c>
      <c r="F69" s="85" t="s">
        <v>40</v>
      </c>
      <c r="G69" s="85" t="s">
        <v>158</v>
      </c>
      <c r="H69" s="80"/>
      <c r="I69" s="81"/>
      <c r="J69" s="81"/>
      <c r="K69" s="81"/>
      <c r="L69" s="82"/>
      <c r="M69" s="88">
        <f>M70+M71</f>
        <v>1016.873</v>
      </c>
      <c r="N69" s="88">
        <f>N70+N71</f>
        <v>1016.873</v>
      </c>
      <c r="O69" s="88">
        <f>O70+O71</f>
        <v>1016.873</v>
      </c>
    </row>
    <row r="70" spans="1:15" s="100" customFormat="1" ht="33" customHeight="1">
      <c r="A70" s="98"/>
      <c r="B70" s="93" t="s">
        <v>74</v>
      </c>
      <c r="C70" s="78" t="s">
        <v>11</v>
      </c>
      <c r="D70" s="78" t="s">
        <v>37</v>
      </c>
      <c r="E70" s="78" t="s">
        <v>4</v>
      </c>
      <c r="F70" s="78" t="s">
        <v>75</v>
      </c>
      <c r="G70" s="78" t="s">
        <v>158</v>
      </c>
      <c r="H70" s="80"/>
      <c r="I70" s="81"/>
      <c r="J70" s="81"/>
      <c r="K70" s="81"/>
      <c r="L70" s="82"/>
      <c r="M70" s="83">
        <v>500</v>
      </c>
      <c r="N70" s="83">
        <v>500</v>
      </c>
      <c r="O70" s="83">
        <v>500</v>
      </c>
    </row>
    <row r="71" spans="1:16" s="103" customFormat="1" ht="20.25" customHeight="1">
      <c r="A71" s="31"/>
      <c r="B71" s="105" t="s">
        <v>94</v>
      </c>
      <c r="C71" s="106" t="s">
        <v>11</v>
      </c>
      <c r="D71" s="106" t="s">
        <v>37</v>
      </c>
      <c r="E71" s="106" t="s">
        <v>21</v>
      </c>
      <c r="F71" s="106" t="s">
        <v>19</v>
      </c>
      <c r="G71" s="78" t="s">
        <v>158</v>
      </c>
      <c r="H71" s="34"/>
      <c r="I71" s="34"/>
      <c r="J71" s="34"/>
      <c r="K71" s="34"/>
      <c r="L71" s="34"/>
      <c r="M71" s="111">
        <v>516.873</v>
      </c>
      <c r="N71" s="111">
        <v>516.873</v>
      </c>
      <c r="O71" s="111">
        <v>516.873</v>
      </c>
      <c r="P71" s="2"/>
    </row>
    <row r="72" spans="1:15" s="103" customFormat="1" ht="20.25" customHeight="1">
      <c r="A72" s="101"/>
      <c r="B72" s="91" t="s">
        <v>154</v>
      </c>
      <c r="C72" s="32" t="s">
        <v>11</v>
      </c>
      <c r="D72" s="32" t="s">
        <v>38</v>
      </c>
      <c r="E72" s="32" t="s">
        <v>4</v>
      </c>
      <c r="F72" s="32" t="s">
        <v>153</v>
      </c>
      <c r="G72" s="34" t="s">
        <v>168</v>
      </c>
      <c r="H72" s="80"/>
      <c r="I72" s="86"/>
      <c r="J72" s="86"/>
      <c r="K72" s="86"/>
      <c r="L72" s="87"/>
      <c r="M72" s="88">
        <v>31069</v>
      </c>
      <c r="N72" s="88">
        <v>10285</v>
      </c>
      <c r="O72" s="88">
        <v>10000</v>
      </c>
    </row>
    <row r="73" spans="1:15" s="61" customFormat="1" ht="30" customHeight="1">
      <c r="A73" s="98"/>
      <c r="B73" s="102" t="s">
        <v>70</v>
      </c>
      <c r="C73" s="85" t="s">
        <v>11</v>
      </c>
      <c r="D73" s="85" t="s">
        <v>39</v>
      </c>
      <c r="E73" s="85" t="s">
        <v>23</v>
      </c>
      <c r="F73" s="85" t="s">
        <v>40</v>
      </c>
      <c r="G73" s="85" t="s">
        <v>158</v>
      </c>
      <c r="H73" s="89"/>
      <c r="I73" s="81"/>
      <c r="J73" s="81"/>
      <c r="K73" s="81"/>
      <c r="L73" s="82"/>
      <c r="M73" s="88">
        <f>M74</f>
        <v>32286</v>
      </c>
      <c r="N73" s="88">
        <f>N74</f>
        <v>22597</v>
      </c>
      <c r="O73" s="88">
        <f>O74</f>
        <v>22597</v>
      </c>
    </row>
    <row r="74" spans="1:15" s="103" customFormat="1" ht="20.25" customHeight="1">
      <c r="A74" s="107"/>
      <c r="B74" s="99" t="s">
        <v>136</v>
      </c>
      <c r="C74" s="78" t="s">
        <v>11</v>
      </c>
      <c r="D74" s="78" t="s">
        <v>39</v>
      </c>
      <c r="E74" s="78" t="s">
        <v>4</v>
      </c>
      <c r="F74" s="78" t="s">
        <v>72</v>
      </c>
      <c r="G74" s="78" t="s">
        <v>169</v>
      </c>
      <c r="H74" s="80"/>
      <c r="I74" s="86"/>
      <c r="J74" s="86"/>
      <c r="K74" s="86"/>
      <c r="L74" s="87"/>
      <c r="M74" s="88">
        <v>32286</v>
      </c>
      <c r="N74" s="88">
        <v>22597</v>
      </c>
      <c r="O74" s="88">
        <v>22597</v>
      </c>
    </row>
    <row r="75" spans="1:15" s="61" customFormat="1" ht="35.25" customHeight="1">
      <c r="A75" s="76">
        <v>2</v>
      </c>
      <c r="B75" s="91" t="s">
        <v>185</v>
      </c>
      <c r="C75" s="32" t="s">
        <v>11</v>
      </c>
      <c r="D75" s="32" t="s">
        <v>18</v>
      </c>
      <c r="E75" s="32"/>
      <c r="F75" s="32"/>
      <c r="G75" s="34"/>
      <c r="H75" s="34"/>
      <c r="I75" s="34"/>
      <c r="J75" s="34"/>
      <c r="K75" s="34"/>
      <c r="L75" s="35"/>
      <c r="M75" s="104">
        <f>M76</f>
        <v>3759.532</v>
      </c>
      <c r="N75" s="104">
        <f>N76</f>
        <v>3859.532</v>
      </c>
      <c r="O75" s="104">
        <f>O76</f>
        <v>3859.532</v>
      </c>
    </row>
    <row r="76" spans="1:15" s="61" customFormat="1" ht="20.25" customHeight="1">
      <c r="A76" s="31"/>
      <c r="B76" s="105" t="s">
        <v>125</v>
      </c>
      <c r="C76" s="106" t="s">
        <v>11</v>
      </c>
      <c r="D76" s="106" t="s">
        <v>18</v>
      </c>
      <c r="E76" s="94" t="s">
        <v>21</v>
      </c>
      <c r="F76" s="106" t="s">
        <v>19</v>
      </c>
      <c r="G76" s="79" t="s">
        <v>158</v>
      </c>
      <c r="H76" s="94"/>
      <c r="I76" s="94"/>
      <c r="J76" s="94"/>
      <c r="K76" s="94"/>
      <c r="L76" s="95"/>
      <c r="M76" s="111">
        <v>3759.532</v>
      </c>
      <c r="N76" s="111">
        <v>3859.532</v>
      </c>
      <c r="O76" s="111">
        <v>3859.532</v>
      </c>
    </row>
    <row r="77" spans="1:15" s="61" customFormat="1" ht="26.25" customHeight="1">
      <c r="A77" s="107">
        <v>3</v>
      </c>
      <c r="B77" s="72" t="s">
        <v>9</v>
      </c>
      <c r="C77" s="85" t="s">
        <v>11</v>
      </c>
      <c r="D77" s="85" t="s">
        <v>26</v>
      </c>
      <c r="E77" s="85"/>
      <c r="F77" s="85"/>
      <c r="G77" s="85"/>
      <c r="H77" s="89"/>
      <c r="I77" s="81"/>
      <c r="J77" s="81"/>
      <c r="K77" s="81"/>
      <c r="L77" s="82"/>
      <c r="M77" s="88">
        <f>M78+M80+M82</f>
        <v>425908.861</v>
      </c>
      <c r="N77" s="88">
        <f>N78+N80+N82</f>
        <v>441611.459</v>
      </c>
      <c r="O77" s="88">
        <f>O78+O80+O82</f>
        <v>458787.602</v>
      </c>
    </row>
    <row r="78" spans="1:15" s="61" customFormat="1" ht="38.25" customHeight="1">
      <c r="A78" s="76"/>
      <c r="B78" s="77" t="s">
        <v>111</v>
      </c>
      <c r="C78" s="106" t="s">
        <v>11</v>
      </c>
      <c r="D78" s="106" t="s">
        <v>26</v>
      </c>
      <c r="E78" s="106" t="s">
        <v>4</v>
      </c>
      <c r="F78" s="106" t="s">
        <v>76</v>
      </c>
      <c r="G78" s="106" t="s">
        <v>158</v>
      </c>
      <c r="H78" s="89"/>
      <c r="I78" s="81"/>
      <c r="J78" s="81"/>
      <c r="K78" s="81"/>
      <c r="L78" s="82"/>
      <c r="M78" s="83">
        <v>65303.485</v>
      </c>
      <c r="N78" s="83">
        <v>70045.252</v>
      </c>
      <c r="O78" s="83">
        <v>73988.226</v>
      </c>
    </row>
    <row r="79" spans="1:15" s="61" customFormat="1" ht="24" customHeight="1">
      <c r="A79" s="76"/>
      <c r="B79" s="77" t="s">
        <v>156</v>
      </c>
      <c r="C79" s="106" t="s">
        <v>11</v>
      </c>
      <c r="D79" s="106" t="s">
        <v>26</v>
      </c>
      <c r="E79" s="106" t="s">
        <v>4</v>
      </c>
      <c r="F79" s="106" t="s">
        <v>76</v>
      </c>
      <c r="G79" s="106" t="s">
        <v>158</v>
      </c>
      <c r="H79" s="89"/>
      <c r="I79" s="81"/>
      <c r="J79" s="81"/>
      <c r="K79" s="81"/>
      <c r="L79" s="82"/>
      <c r="M79" s="111">
        <v>49676</v>
      </c>
      <c r="N79" s="111">
        <v>52578</v>
      </c>
      <c r="O79" s="111">
        <v>52578</v>
      </c>
    </row>
    <row r="80" spans="1:15" s="61" customFormat="1" ht="41.25" customHeight="1">
      <c r="A80" s="76"/>
      <c r="B80" s="77" t="s">
        <v>112</v>
      </c>
      <c r="C80" s="106" t="s">
        <v>11</v>
      </c>
      <c r="D80" s="106" t="s">
        <v>26</v>
      </c>
      <c r="E80" s="106" t="s">
        <v>16</v>
      </c>
      <c r="F80" s="106" t="s">
        <v>77</v>
      </c>
      <c r="G80" s="106" t="s">
        <v>158</v>
      </c>
      <c r="H80" s="89"/>
      <c r="I80" s="81"/>
      <c r="J80" s="81"/>
      <c r="K80" s="81"/>
      <c r="L80" s="82"/>
      <c r="M80" s="111">
        <v>298032</v>
      </c>
      <c r="N80" s="111">
        <v>308542.831</v>
      </c>
      <c r="O80" s="111">
        <v>321776</v>
      </c>
    </row>
    <row r="81" spans="1:15" s="61" customFormat="1" ht="27" customHeight="1">
      <c r="A81" s="76"/>
      <c r="B81" s="77" t="s">
        <v>128</v>
      </c>
      <c r="C81" s="106" t="s">
        <v>11</v>
      </c>
      <c r="D81" s="106" t="s">
        <v>26</v>
      </c>
      <c r="E81" s="106" t="s">
        <v>16</v>
      </c>
      <c r="F81" s="106" t="s">
        <v>77</v>
      </c>
      <c r="G81" s="106" t="s">
        <v>158</v>
      </c>
      <c r="H81" s="89"/>
      <c r="I81" s="81"/>
      <c r="J81" s="81"/>
      <c r="K81" s="81"/>
      <c r="L81" s="82"/>
      <c r="M81" s="111">
        <v>284900</v>
      </c>
      <c r="N81" s="111">
        <v>284900</v>
      </c>
      <c r="O81" s="111">
        <v>284900</v>
      </c>
    </row>
    <row r="82" spans="1:15" s="103" customFormat="1" ht="45" customHeight="1">
      <c r="A82" s="31"/>
      <c r="B82" s="77" t="s">
        <v>129</v>
      </c>
      <c r="C82" s="106" t="s">
        <v>11</v>
      </c>
      <c r="D82" s="106" t="s">
        <v>26</v>
      </c>
      <c r="E82" s="106" t="s">
        <v>16</v>
      </c>
      <c r="F82" s="106" t="s">
        <v>78</v>
      </c>
      <c r="G82" s="106" t="s">
        <v>158</v>
      </c>
      <c r="H82" s="34"/>
      <c r="I82" s="34"/>
      <c r="J82" s="34"/>
      <c r="K82" s="34"/>
      <c r="L82" s="35"/>
      <c r="M82" s="111">
        <v>62573.376</v>
      </c>
      <c r="N82" s="111">
        <v>63023.376</v>
      </c>
      <c r="O82" s="111">
        <v>63023.376</v>
      </c>
    </row>
    <row r="83" spans="1:15" s="61" customFormat="1" ht="20.25" customHeight="1">
      <c r="A83" s="92">
        <v>4</v>
      </c>
      <c r="B83" s="91" t="s">
        <v>137</v>
      </c>
      <c r="C83" s="32" t="s">
        <v>11</v>
      </c>
      <c r="D83" s="34"/>
      <c r="E83" s="34"/>
      <c r="F83" s="32"/>
      <c r="G83" s="34"/>
      <c r="H83" s="90"/>
      <c r="I83" s="94"/>
      <c r="J83" s="94"/>
      <c r="K83" s="94"/>
      <c r="L83" s="95"/>
      <c r="M83" s="104">
        <f>M84</f>
        <v>3100</v>
      </c>
      <c r="N83" s="104">
        <f>N84</f>
        <v>3100</v>
      </c>
      <c r="O83" s="104">
        <f>O84</f>
        <v>3100</v>
      </c>
    </row>
    <row r="84" spans="1:15" s="61" customFormat="1" ht="42" customHeight="1">
      <c r="A84" s="76"/>
      <c r="B84" s="93" t="s">
        <v>139</v>
      </c>
      <c r="C84" s="32" t="s">
        <v>11</v>
      </c>
      <c r="D84" s="106" t="s">
        <v>25</v>
      </c>
      <c r="E84" s="106" t="s">
        <v>16</v>
      </c>
      <c r="F84" s="106" t="s">
        <v>81</v>
      </c>
      <c r="G84" s="94" t="s">
        <v>110</v>
      </c>
      <c r="H84" s="80" t="e">
        <f>SUM(#REF!+#REF!+#REF!)</f>
        <v>#REF!</v>
      </c>
      <c r="I84" s="86"/>
      <c r="J84" s="86"/>
      <c r="K84" s="86"/>
      <c r="L84" s="87"/>
      <c r="M84" s="111">
        <v>3100</v>
      </c>
      <c r="N84" s="111">
        <v>3100</v>
      </c>
      <c r="O84" s="111">
        <v>3100</v>
      </c>
    </row>
    <row r="85" spans="1:15" s="61" customFormat="1" ht="54.75" customHeight="1">
      <c r="A85" s="76">
        <v>5</v>
      </c>
      <c r="B85" s="84" t="s">
        <v>122</v>
      </c>
      <c r="C85" s="85" t="s">
        <v>11</v>
      </c>
      <c r="D85" s="85" t="s">
        <v>4</v>
      </c>
      <c r="E85" s="85" t="s">
        <v>12</v>
      </c>
      <c r="F85" s="85"/>
      <c r="G85" s="85"/>
      <c r="H85" s="89"/>
      <c r="I85" s="81"/>
      <c r="J85" s="81"/>
      <c r="K85" s="81"/>
      <c r="L85" s="82"/>
      <c r="M85" s="88">
        <f>M86+M87+M88</f>
        <v>2188.545</v>
      </c>
      <c r="N85" s="88">
        <f>N86+N87+N88</f>
        <v>2263</v>
      </c>
      <c r="O85" s="88">
        <f>O86+O87+O88</f>
        <v>2263</v>
      </c>
    </row>
    <row r="86" spans="1:15" s="61" customFormat="1" ht="20.25" customHeight="1">
      <c r="A86" s="76"/>
      <c r="B86" s="77" t="s">
        <v>47</v>
      </c>
      <c r="C86" s="78" t="s">
        <v>11</v>
      </c>
      <c r="D86" s="78" t="s">
        <v>4</v>
      </c>
      <c r="E86" s="78" t="s">
        <v>12</v>
      </c>
      <c r="F86" s="78" t="s">
        <v>14</v>
      </c>
      <c r="G86" s="79" t="s">
        <v>158</v>
      </c>
      <c r="H86" s="80" t="e">
        <f>SUM(#REF!)</f>
        <v>#REF!</v>
      </c>
      <c r="I86" s="81"/>
      <c r="J86" s="81"/>
      <c r="K86" s="81"/>
      <c r="L86" s="82"/>
      <c r="M86" s="83">
        <v>1135.335</v>
      </c>
      <c r="N86" s="83">
        <v>1135</v>
      </c>
      <c r="O86" s="83">
        <v>1135</v>
      </c>
    </row>
    <row r="87" spans="1:15" s="61" customFormat="1" ht="20.25" customHeight="1">
      <c r="A87" s="76"/>
      <c r="B87" s="77" t="s">
        <v>47</v>
      </c>
      <c r="C87" s="78" t="s">
        <v>11</v>
      </c>
      <c r="D87" s="78" t="s">
        <v>4</v>
      </c>
      <c r="E87" s="78" t="s">
        <v>12</v>
      </c>
      <c r="F87" s="78" t="s">
        <v>17</v>
      </c>
      <c r="G87" s="78" t="s">
        <v>158</v>
      </c>
      <c r="H87" s="80" t="e">
        <f>SUM(#REF!)</f>
        <v>#REF!</v>
      </c>
      <c r="I87" s="81"/>
      <c r="J87" s="81"/>
      <c r="K87" s="81"/>
      <c r="L87" s="82"/>
      <c r="M87" s="83">
        <v>828.21</v>
      </c>
      <c r="N87" s="83">
        <v>828</v>
      </c>
      <c r="O87" s="83">
        <v>828</v>
      </c>
    </row>
    <row r="88" spans="1:15" s="110" customFormat="1" ht="32.25" customHeight="1">
      <c r="A88" s="31"/>
      <c r="B88" s="77" t="s">
        <v>47</v>
      </c>
      <c r="C88" s="78" t="s">
        <v>11</v>
      </c>
      <c r="D88" s="78" t="s">
        <v>4</v>
      </c>
      <c r="E88" s="78" t="s">
        <v>12</v>
      </c>
      <c r="F88" s="78" t="s">
        <v>19</v>
      </c>
      <c r="G88" s="78" t="s">
        <v>158</v>
      </c>
      <c r="H88" s="80">
        <v>1413.3</v>
      </c>
      <c r="I88" s="86"/>
      <c r="J88" s="86"/>
      <c r="K88" s="86"/>
      <c r="L88" s="87"/>
      <c r="M88" s="83">
        <v>225</v>
      </c>
      <c r="N88" s="83">
        <v>300</v>
      </c>
      <c r="O88" s="83">
        <v>300</v>
      </c>
    </row>
    <row r="89" spans="1:15" s="110" customFormat="1" ht="36.75" customHeight="1">
      <c r="A89" s="125">
        <v>6</v>
      </c>
      <c r="B89" s="84" t="s">
        <v>92</v>
      </c>
      <c r="C89" s="85" t="s">
        <v>11</v>
      </c>
      <c r="D89" s="85" t="s">
        <v>4</v>
      </c>
      <c r="E89" s="85" t="s">
        <v>5</v>
      </c>
      <c r="F89" s="85" t="s">
        <v>6</v>
      </c>
      <c r="G89" s="85" t="s">
        <v>158</v>
      </c>
      <c r="H89" s="34"/>
      <c r="I89" s="34"/>
      <c r="J89" s="34"/>
      <c r="K89" s="34"/>
      <c r="L89" s="35"/>
      <c r="M89" s="116">
        <v>914.725</v>
      </c>
      <c r="N89" s="116">
        <v>915</v>
      </c>
      <c r="O89" s="116">
        <v>915</v>
      </c>
    </row>
    <row r="90" spans="1:15" s="100" customFormat="1" ht="24.75" customHeight="1">
      <c r="A90" s="98">
        <v>7</v>
      </c>
      <c r="B90" s="126" t="s">
        <v>95</v>
      </c>
      <c r="C90" s="32" t="s">
        <v>11</v>
      </c>
      <c r="D90" s="32" t="s">
        <v>4</v>
      </c>
      <c r="E90" s="32" t="s">
        <v>5</v>
      </c>
      <c r="F90" s="32" t="s">
        <v>19</v>
      </c>
      <c r="G90" s="34" t="s">
        <v>158</v>
      </c>
      <c r="H90" s="118"/>
      <c r="I90" s="98"/>
      <c r="J90" s="98"/>
      <c r="K90" s="98"/>
      <c r="L90" s="98"/>
      <c r="M90" s="116">
        <v>5880.21</v>
      </c>
      <c r="N90" s="116">
        <v>6262</v>
      </c>
      <c r="O90" s="116">
        <v>6262</v>
      </c>
    </row>
    <row r="91" spans="1:15" s="61" customFormat="1" ht="18">
      <c r="A91" s="92">
        <v>8</v>
      </c>
      <c r="B91" s="91" t="s">
        <v>82</v>
      </c>
      <c r="C91" s="32" t="s">
        <v>11</v>
      </c>
      <c r="D91" s="117"/>
      <c r="E91" s="117"/>
      <c r="F91" s="117"/>
      <c r="G91" s="117">
        <v>0</v>
      </c>
      <c r="H91" s="94"/>
      <c r="I91" s="94"/>
      <c r="J91" s="94"/>
      <c r="K91" s="94"/>
      <c r="L91" s="95"/>
      <c r="M91" s="104">
        <f>M92+M93</f>
        <v>14423</v>
      </c>
      <c r="N91" s="104">
        <f>N92+N93</f>
        <v>15204</v>
      </c>
      <c r="O91" s="104">
        <f>O92+O93</f>
        <v>13093</v>
      </c>
    </row>
    <row r="92" spans="1:15" s="100" customFormat="1" ht="20.25" customHeight="1">
      <c r="A92" s="92"/>
      <c r="B92" s="77" t="s">
        <v>59</v>
      </c>
      <c r="C92" s="32" t="s">
        <v>11</v>
      </c>
      <c r="D92" s="106" t="s">
        <v>21</v>
      </c>
      <c r="E92" s="106" t="s">
        <v>21</v>
      </c>
      <c r="F92" s="106" t="s">
        <v>28</v>
      </c>
      <c r="G92" s="106" t="s">
        <v>158</v>
      </c>
      <c r="H92" s="94"/>
      <c r="I92" s="94"/>
      <c r="J92" s="94"/>
      <c r="K92" s="94"/>
      <c r="L92" s="95"/>
      <c r="M92" s="111">
        <v>2036</v>
      </c>
      <c r="N92" s="111">
        <v>2036</v>
      </c>
      <c r="O92" s="111">
        <v>2036</v>
      </c>
    </row>
    <row r="93" spans="1:16" s="61" customFormat="1" ht="18">
      <c r="A93" s="92"/>
      <c r="B93" s="93" t="s">
        <v>83</v>
      </c>
      <c r="C93" s="32" t="s">
        <v>11</v>
      </c>
      <c r="D93" s="106" t="s">
        <v>29</v>
      </c>
      <c r="E93" s="106" t="s">
        <v>12</v>
      </c>
      <c r="F93" s="106" t="s">
        <v>108</v>
      </c>
      <c r="G93" s="106" t="s">
        <v>158</v>
      </c>
      <c r="H93" s="94"/>
      <c r="I93" s="94"/>
      <c r="J93" s="94"/>
      <c r="K93" s="94"/>
      <c r="L93" s="95"/>
      <c r="M93" s="111">
        <v>12387</v>
      </c>
      <c r="N93" s="111">
        <v>13168</v>
      </c>
      <c r="O93" s="111">
        <v>11057</v>
      </c>
      <c r="P93" s="119"/>
    </row>
    <row r="94" spans="2:16" ht="15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9"/>
    </row>
    <row r="95" spans="2:1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9"/>
    </row>
    <row r="96" spans="2:1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9"/>
    </row>
    <row r="97" spans="2:1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9"/>
    </row>
    <row r="98" spans="2:1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9"/>
    </row>
    <row r="99" spans="2:15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N147" s="9"/>
      <c r="O147" s="9"/>
    </row>
  </sheetData>
  <sheetProtection/>
  <mergeCells count="5">
    <mergeCell ref="F8:M8"/>
    <mergeCell ref="A9:M9"/>
    <mergeCell ref="A10:M10"/>
    <mergeCell ref="A11:M11"/>
    <mergeCell ref="F7:M7"/>
  </mergeCells>
  <printOptions horizontalCentered="1"/>
  <pageMargins left="0.15748031496062992" right="0.1968503937007874" top="0.2755905511811024" bottom="0.2755905511811024" header="0.1968503937007874" footer="0"/>
  <pageSetup fitToHeight="3" horizontalDpi="600" verticalDpi="600" orientation="portrait" paperSize="9" scale="50" r:id="rId1"/>
  <rowBreaks count="1" manualBreakCount="1"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48"/>
  <sheetViews>
    <sheetView tabSelected="1" view="pageBreakPreview" zoomScale="70" zoomScaleNormal="75" zoomScaleSheetLayoutView="70" zoomScalePageLayoutView="0" workbookViewId="0" topLeftCell="A28">
      <selection activeCell="L35" sqref="L35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8.625" style="0" customWidth="1"/>
    <col min="4" max="4" width="7.625" style="0" customWidth="1"/>
    <col min="5" max="5" width="11.375" style="0" customWidth="1"/>
    <col min="6" max="6" width="7.25390625" style="0" customWidth="1"/>
    <col min="7" max="7" width="17.625" style="0" hidden="1" customWidth="1"/>
    <col min="8" max="8" width="0.12890625" style="0" hidden="1" customWidth="1"/>
    <col min="9" max="9" width="15.875" style="0" hidden="1" customWidth="1"/>
    <col min="10" max="10" width="0.37109375" style="0" hidden="1" customWidth="1"/>
    <col min="11" max="11" width="13.875" style="0" hidden="1" customWidth="1"/>
    <col min="12" max="12" width="16.00390625" style="0" customWidth="1"/>
    <col min="13" max="13" width="15.125" style="0" customWidth="1"/>
    <col min="14" max="14" width="15.00390625" style="0" customWidth="1"/>
  </cols>
  <sheetData>
    <row r="1" ht="19.5" customHeight="1"/>
    <row r="2" spans="1:14" ht="18">
      <c r="A2" s="2"/>
      <c r="B2" s="4"/>
      <c r="C2" s="3"/>
      <c r="D2" s="23"/>
      <c r="E2" s="73" t="s">
        <v>191</v>
      </c>
      <c r="F2" s="11"/>
      <c r="G2" s="12"/>
      <c r="H2" s="74"/>
      <c r="I2" s="74"/>
      <c r="J2" s="74"/>
      <c r="K2" s="74"/>
      <c r="L2" s="12"/>
      <c r="M2" s="8"/>
      <c r="N2" s="8"/>
    </row>
    <row r="3" spans="1:14" ht="15.75" customHeight="1">
      <c r="A3" s="2"/>
      <c r="B3" s="4"/>
      <c r="C3" s="3"/>
      <c r="D3" s="23"/>
      <c r="E3" s="73" t="s">
        <v>31</v>
      </c>
      <c r="F3" s="11"/>
      <c r="G3" s="12"/>
      <c r="H3" s="74"/>
      <c r="I3" s="74"/>
      <c r="J3" s="74"/>
      <c r="K3" s="74"/>
      <c r="L3" s="12"/>
      <c r="M3" s="8"/>
      <c r="N3" s="8"/>
    </row>
    <row r="4" spans="1:14" ht="17.25" customHeight="1">
      <c r="A4" s="2"/>
      <c r="B4" s="4"/>
      <c r="C4" s="3"/>
      <c r="D4" s="10"/>
      <c r="E4" s="73" t="s">
        <v>32</v>
      </c>
      <c r="F4" s="11"/>
      <c r="G4" s="12"/>
      <c r="H4" s="74"/>
      <c r="I4" s="74"/>
      <c r="J4" s="74"/>
      <c r="K4" s="74"/>
      <c r="L4" s="12"/>
      <c r="M4" s="12"/>
      <c r="N4" s="12"/>
    </row>
    <row r="5" spans="1:14" ht="18">
      <c r="A5" s="2"/>
      <c r="C5" s="1"/>
      <c r="D5" s="13"/>
      <c r="E5" s="73" t="s">
        <v>106</v>
      </c>
      <c r="F5" s="75"/>
      <c r="G5" s="23"/>
      <c r="H5" s="75"/>
      <c r="I5" s="75"/>
      <c r="J5" s="75"/>
      <c r="K5" s="75"/>
      <c r="L5" s="75"/>
      <c r="M5" s="75"/>
      <c r="N5" s="75"/>
    </row>
    <row r="6" spans="1:14" ht="18">
      <c r="A6" s="2"/>
      <c r="C6" s="1"/>
      <c r="D6" s="13"/>
      <c r="E6" s="73" t="s">
        <v>188</v>
      </c>
      <c r="F6" s="75"/>
      <c r="G6" s="75"/>
      <c r="H6" s="75"/>
      <c r="I6" s="75"/>
      <c r="J6" s="75"/>
      <c r="K6" s="75"/>
      <c r="L6" s="75"/>
      <c r="M6" s="75"/>
      <c r="N6" s="75"/>
    </row>
    <row r="7" spans="1:14" ht="15.75">
      <c r="A7" s="7"/>
      <c r="C7" s="1"/>
      <c r="D7" s="13"/>
      <c r="E7" s="70"/>
      <c r="F7" s="75" t="s">
        <v>187</v>
      </c>
      <c r="G7" s="75"/>
      <c r="H7" s="75"/>
      <c r="I7" s="75"/>
      <c r="J7" s="75"/>
      <c r="K7" s="75"/>
      <c r="L7" s="75"/>
      <c r="M7" s="75"/>
      <c r="N7" s="75"/>
    </row>
    <row r="8" spans="1:12" ht="15">
      <c r="A8" s="7"/>
      <c r="D8" s="13"/>
      <c r="E8" s="132"/>
      <c r="F8" s="132"/>
      <c r="G8" s="132"/>
      <c r="H8" s="132"/>
      <c r="I8" s="132"/>
      <c r="J8" s="132"/>
      <c r="K8" s="132"/>
      <c r="L8" s="132"/>
    </row>
    <row r="9" spans="1:12" ht="15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4" ht="15.75" customHeight="1">
      <c r="A10" s="70" t="s">
        <v>201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71"/>
      <c r="N10" s="71"/>
    </row>
    <row r="11" spans="1:14" ht="18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1"/>
      <c r="N11" s="71"/>
    </row>
    <row r="12" spans="1:14" ht="18">
      <c r="A12" s="2"/>
      <c r="B12" s="5"/>
      <c r="C12" s="6"/>
      <c r="D12" s="6"/>
      <c r="L12" s="15"/>
      <c r="M12" s="15"/>
      <c r="N12" s="15" t="s">
        <v>42</v>
      </c>
    </row>
    <row r="13" spans="1:14" s="21" customFormat="1" ht="52.5" customHeight="1">
      <c r="A13" s="16"/>
      <c r="B13" s="16" t="s">
        <v>35</v>
      </c>
      <c r="C13" s="16" t="s">
        <v>2</v>
      </c>
      <c r="D13" s="17" t="s">
        <v>36</v>
      </c>
      <c r="E13" s="17" t="s">
        <v>43</v>
      </c>
      <c r="F13" s="17" t="s">
        <v>33</v>
      </c>
      <c r="G13" s="18" t="s">
        <v>1</v>
      </c>
      <c r="H13" s="19"/>
      <c r="I13" s="19"/>
      <c r="J13" s="19"/>
      <c r="K13" s="20"/>
      <c r="L13" s="17" t="s">
        <v>189</v>
      </c>
      <c r="M13" s="17" t="s">
        <v>190</v>
      </c>
      <c r="N13" s="17" t="s">
        <v>167</v>
      </c>
    </row>
    <row r="14" spans="1:14" s="21" customFormat="1" ht="14.25" customHeight="1">
      <c r="A14" s="22"/>
      <c r="B14" s="19">
        <v>1</v>
      </c>
      <c r="C14" s="19">
        <v>3</v>
      </c>
      <c r="D14" s="19">
        <v>4</v>
      </c>
      <c r="E14" s="19">
        <v>5</v>
      </c>
      <c r="F14" s="19">
        <v>6</v>
      </c>
      <c r="G14" s="19"/>
      <c r="H14" s="19"/>
      <c r="I14" s="19"/>
      <c r="J14" s="19"/>
      <c r="K14" s="19"/>
      <c r="L14" s="19">
        <v>7</v>
      </c>
      <c r="M14" s="19">
        <v>8</v>
      </c>
      <c r="N14" s="19">
        <v>9</v>
      </c>
    </row>
    <row r="15" spans="1:14" s="24" customFormat="1" ht="20.25" customHeight="1">
      <c r="A15" s="27"/>
      <c r="B15" s="27" t="s">
        <v>45</v>
      </c>
      <c r="C15" s="28"/>
      <c r="D15" s="28"/>
      <c r="E15" s="28"/>
      <c r="F15" s="28"/>
      <c r="G15" s="29" t="e">
        <f>SUM(#REF!+#REF!+#REF!+G22+#REF!+#REF!+#REF!+#REF!+#REF!)</f>
        <v>#REF!</v>
      </c>
      <c r="H15" s="30"/>
      <c r="I15" s="30"/>
      <c r="J15" s="30"/>
      <c r="K15" s="30"/>
      <c r="L15" s="65">
        <f>L16+L42+L45+L51+L69+L79+L86+L89+L91+L34+L36+L94</f>
        <v>637286.4070000001</v>
      </c>
      <c r="M15" s="65">
        <f>M16+M42+M45+M51+M69+M79+M86+M89+M91+M34+M36+M94</f>
        <v>651478.424</v>
      </c>
      <c r="N15" s="65">
        <f>N16+N42+N45+N51+N69+N79+N86+N89+N91+N34+N36+N94</f>
        <v>653159.881</v>
      </c>
    </row>
    <row r="16" spans="1:14" s="1" customFormat="1" ht="21" customHeight="1">
      <c r="A16" s="25"/>
      <c r="B16" s="27" t="s">
        <v>0</v>
      </c>
      <c r="C16" s="28" t="s">
        <v>4</v>
      </c>
      <c r="D16" s="28"/>
      <c r="E16" s="28"/>
      <c r="F16" s="28"/>
      <c r="G16" s="29"/>
      <c r="H16" s="30"/>
      <c r="I16" s="30"/>
      <c r="J16" s="30"/>
      <c r="K16" s="30"/>
      <c r="L16" s="63">
        <f>L17+L18+L22+L26+L29+L31</f>
        <v>37102.316999999995</v>
      </c>
      <c r="M16" s="63">
        <f>M17+M18+M22+M26+M29+M31</f>
        <v>59155.487</v>
      </c>
      <c r="N16" s="63">
        <f>N17+N18+N22+N26+N29+N31</f>
        <v>44720.142</v>
      </c>
    </row>
    <row r="17" spans="1:14" s="1" customFormat="1" ht="38.25" customHeight="1">
      <c r="A17" s="36"/>
      <c r="B17" s="77" t="s">
        <v>140</v>
      </c>
      <c r="C17" s="38" t="s">
        <v>4</v>
      </c>
      <c r="D17" s="38" t="s">
        <v>16</v>
      </c>
      <c r="E17" s="38" t="s">
        <v>89</v>
      </c>
      <c r="F17" s="39" t="s">
        <v>158</v>
      </c>
      <c r="G17" s="40" t="e">
        <f>SUM(#REF!)</f>
        <v>#REF!</v>
      </c>
      <c r="H17" s="41"/>
      <c r="I17" s="41"/>
      <c r="J17" s="41"/>
      <c r="K17" s="41"/>
      <c r="L17" s="62">
        <v>1376.927</v>
      </c>
      <c r="M17" s="62">
        <v>1411.037</v>
      </c>
      <c r="N17" s="62">
        <v>1446.306</v>
      </c>
    </row>
    <row r="18" spans="1:14" s="1" customFormat="1" ht="36.75" customHeight="1">
      <c r="A18" s="36"/>
      <c r="B18" s="84" t="s">
        <v>122</v>
      </c>
      <c r="C18" s="43" t="s">
        <v>4</v>
      </c>
      <c r="D18" s="43" t="s">
        <v>12</v>
      </c>
      <c r="E18" s="43"/>
      <c r="F18" s="43" t="s">
        <v>158</v>
      </c>
      <c r="G18" s="40" t="e">
        <f>SUM(#REF!+#REF!+#REF!)</f>
        <v>#REF!</v>
      </c>
      <c r="H18" s="44"/>
      <c r="I18" s="44"/>
      <c r="J18" s="44"/>
      <c r="K18" s="44"/>
      <c r="L18" s="66">
        <f>L19+L20+L21</f>
        <v>2188.545</v>
      </c>
      <c r="M18" s="66">
        <f>M19+M20+M21</f>
        <v>2263</v>
      </c>
      <c r="N18" s="66">
        <f>N19+N20+N21</f>
        <v>2263</v>
      </c>
    </row>
    <row r="19" spans="1:14" s="1" customFormat="1" ht="18" customHeight="1">
      <c r="A19" s="36"/>
      <c r="B19" s="37" t="s">
        <v>47</v>
      </c>
      <c r="C19" s="38" t="s">
        <v>4</v>
      </c>
      <c r="D19" s="38" t="s">
        <v>12</v>
      </c>
      <c r="E19" s="38" t="s">
        <v>14</v>
      </c>
      <c r="F19" s="39" t="s">
        <v>158</v>
      </c>
      <c r="G19" s="45"/>
      <c r="H19" s="41"/>
      <c r="I19" s="41"/>
      <c r="J19" s="41"/>
      <c r="K19" s="41"/>
      <c r="L19" s="62">
        <v>1135.545</v>
      </c>
      <c r="M19" s="62">
        <v>1135</v>
      </c>
      <c r="N19" s="62">
        <v>1135</v>
      </c>
    </row>
    <row r="20" spans="1:14" s="1" customFormat="1" ht="20.25" customHeight="1">
      <c r="A20" s="36"/>
      <c r="B20" s="37" t="s">
        <v>47</v>
      </c>
      <c r="C20" s="38" t="s">
        <v>4</v>
      </c>
      <c r="D20" s="38" t="s">
        <v>12</v>
      </c>
      <c r="E20" s="38" t="s">
        <v>17</v>
      </c>
      <c r="F20" s="39" t="s">
        <v>158</v>
      </c>
      <c r="G20" s="40" t="e">
        <f>SUM(#REF!)</f>
        <v>#REF!</v>
      </c>
      <c r="H20" s="41"/>
      <c r="I20" s="41"/>
      <c r="J20" s="41"/>
      <c r="K20" s="41"/>
      <c r="L20" s="62">
        <v>828</v>
      </c>
      <c r="M20" s="62">
        <v>828</v>
      </c>
      <c r="N20" s="62">
        <v>828</v>
      </c>
    </row>
    <row r="21" spans="1:14" s="1" customFormat="1" ht="20.25" customHeight="1">
      <c r="A21" s="36"/>
      <c r="B21" s="37" t="s">
        <v>47</v>
      </c>
      <c r="C21" s="38" t="s">
        <v>4</v>
      </c>
      <c r="D21" s="38" t="s">
        <v>12</v>
      </c>
      <c r="E21" s="38" t="s">
        <v>19</v>
      </c>
      <c r="F21" s="39" t="s">
        <v>158</v>
      </c>
      <c r="G21" s="40" t="e">
        <f>SUM(#REF!)</f>
        <v>#REF!</v>
      </c>
      <c r="H21" s="41"/>
      <c r="I21" s="41"/>
      <c r="J21" s="41"/>
      <c r="K21" s="41"/>
      <c r="L21" s="62">
        <v>225</v>
      </c>
      <c r="M21" s="62">
        <v>300</v>
      </c>
      <c r="N21" s="62">
        <v>300</v>
      </c>
    </row>
    <row r="22" spans="1:14" s="1" customFormat="1" ht="39.75" customHeight="1">
      <c r="A22" s="36"/>
      <c r="B22" s="84" t="s">
        <v>123</v>
      </c>
      <c r="C22" s="43" t="s">
        <v>4</v>
      </c>
      <c r="D22" s="43" t="s">
        <v>18</v>
      </c>
      <c r="E22" s="43"/>
      <c r="F22" s="39" t="s">
        <v>158</v>
      </c>
      <c r="G22" s="29">
        <v>240</v>
      </c>
      <c r="H22" s="44"/>
      <c r="I22" s="44"/>
      <c r="J22" s="44"/>
      <c r="K22" s="44"/>
      <c r="L22" s="66">
        <f>L23+L24+L25</f>
        <v>21771.484</v>
      </c>
      <c r="M22" s="66">
        <f>M23+M24+M25</f>
        <v>25897.45</v>
      </c>
      <c r="N22" s="66">
        <f>N23+N24+N25</f>
        <v>25897.45</v>
      </c>
    </row>
    <row r="23" spans="1:14" s="1" customFormat="1" ht="20.25" customHeight="1">
      <c r="A23" s="36"/>
      <c r="B23" s="37" t="s">
        <v>47</v>
      </c>
      <c r="C23" s="38" t="s">
        <v>4</v>
      </c>
      <c r="D23" s="38" t="s">
        <v>18</v>
      </c>
      <c r="E23" s="38" t="s">
        <v>19</v>
      </c>
      <c r="F23" s="39" t="s">
        <v>158</v>
      </c>
      <c r="G23" s="48">
        <v>240</v>
      </c>
      <c r="H23" s="41"/>
      <c r="I23" s="41"/>
      <c r="J23" s="41"/>
      <c r="K23" s="41"/>
      <c r="L23" s="62">
        <v>21057.484</v>
      </c>
      <c r="M23" s="62">
        <v>25183.45</v>
      </c>
      <c r="N23" s="62">
        <v>25183.45</v>
      </c>
    </row>
    <row r="24" spans="1:14" s="1" customFormat="1" ht="36" customHeight="1">
      <c r="A24" s="36"/>
      <c r="B24" s="77" t="s">
        <v>124</v>
      </c>
      <c r="C24" s="38" t="s">
        <v>4</v>
      </c>
      <c r="D24" s="38" t="s">
        <v>18</v>
      </c>
      <c r="E24" s="38" t="s">
        <v>19</v>
      </c>
      <c r="F24" s="39" t="s">
        <v>158</v>
      </c>
      <c r="G24" s="48">
        <v>240</v>
      </c>
      <c r="H24" s="41"/>
      <c r="I24" s="41"/>
      <c r="J24" s="41"/>
      <c r="K24" s="41"/>
      <c r="L24" s="62">
        <v>357</v>
      </c>
      <c r="M24" s="62">
        <v>357</v>
      </c>
      <c r="N24" s="62">
        <v>357</v>
      </c>
    </row>
    <row r="25" spans="1:14" s="1" customFormat="1" ht="20.25" customHeight="1">
      <c r="A25" s="36"/>
      <c r="B25" s="37" t="s">
        <v>87</v>
      </c>
      <c r="C25" s="38" t="s">
        <v>4</v>
      </c>
      <c r="D25" s="38" t="s">
        <v>18</v>
      </c>
      <c r="E25" s="38" t="s">
        <v>19</v>
      </c>
      <c r="F25" s="39" t="s">
        <v>158</v>
      </c>
      <c r="G25" s="48">
        <v>240</v>
      </c>
      <c r="H25" s="41"/>
      <c r="I25" s="41"/>
      <c r="J25" s="41"/>
      <c r="K25" s="41"/>
      <c r="L25" s="62">
        <v>357</v>
      </c>
      <c r="M25" s="62">
        <v>357</v>
      </c>
      <c r="N25" s="62">
        <v>357</v>
      </c>
    </row>
    <row r="26" spans="1:14" s="1" customFormat="1" ht="30.75" customHeight="1">
      <c r="A26" s="27"/>
      <c r="B26" s="49" t="s">
        <v>141</v>
      </c>
      <c r="C26" s="43" t="s">
        <v>4</v>
      </c>
      <c r="D26" s="43" t="s">
        <v>5</v>
      </c>
      <c r="E26" s="43"/>
      <c r="F26" s="39" t="s">
        <v>158</v>
      </c>
      <c r="G26" s="40"/>
      <c r="H26" s="44"/>
      <c r="I26" s="44"/>
      <c r="J26" s="44"/>
      <c r="K26" s="44"/>
      <c r="L26" s="66">
        <f>L27+L28</f>
        <v>6794.935</v>
      </c>
      <c r="M26" s="66">
        <f>M27+M28</f>
        <v>7177</v>
      </c>
      <c r="N26" s="66">
        <f>N27+N28</f>
        <v>7177</v>
      </c>
    </row>
    <row r="27" spans="1:14" s="1" customFormat="1" ht="20.25" customHeight="1">
      <c r="A27" s="50"/>
      <c r="B27" s="37" t="s">
        <v>160</v>
      </c>
      <c r="C27" s="54" t="s">
        <v>4</v>
      </c>
      <c r="D27" s="54" t="s">
        <v>5</v>
      </c>
      <c r="E27" s="54" t="s">
        <v>19</v>
      </c>
      <c r="F27" s="39" t="s">
        <v>158</v>
      </c>
      <c r="G27" s="52"/>
      <c r="H27" s="52"/>
      <c r="I27" s="52"/>
      <c r="J27" s="52"/>
      <c r="K27" s="52"/>
      <c r="L27" s="68">
        <v>5880.21</v>
      </c>
      <c r="M27" s="68">
        <v>6262</v>
      </c>
      <c r="N27" s="68">
        <v>6262</v>
      </c>
    </row>
    <row r="28" spans="1:14" s="1" customFormat="1" ht="20.25" customHeight="1">
      <c r="A28" s="50"/>
      <c r="B28" s="37" t="s">
        <v>92</v>
      </c>
      <c r="C28" s="38" t="s">
        <v>4</v>
      </c>
      <c r="D28" s="38" t="s">
        <v>5</v>
      </c>
      <c r="E28" s="38" t="s">
        <v>6</v>
      </c>
      <c r="F28" s="39" t="s">
        <v>158</v>
      </c>
      <c r="G28" s="45">
        <v>1413.3</v>
      </c>
      <c r="H28" s="41"/>
      <c r="I28" s="41"/>
      <c r="J28" s="41"/>
      <c r="K28" s="41"/>
      <c r="L28" s="62">
        <v>914.725</v>
      </c>
      <c r="M28" s="62">
        <v>915</v>
      </c>
      <c r="N28" s="62">
        <v>915</v>
      </c>
    </row>
    <row r="29" spans="1:14" s="1" customFormat="1" ht="20.25" customHeight="1">
      <c r="A29" s="36"/>
      <c r="B29" s="49" t="s">
        <v>48</v>
      </c>
      <c r="C29" s="43" t="s">
        <v>4</v>
      </c>
      <c r="D29" s="43" t="s">
        <v>37</v>
      </c>
      <c r="E29" s="43"/>
      <c r="F29" s="39" t="s">
        <v>158</v>
      </c>
      <c r="G29" s="40" t="e">
        <f>SUM(#REF!)</f>
        <v>#REF!</v>
      </c>
      <c r="H29" s="44"/>
      <c r="I29" s="44"/>
      <c r="J29" s="44"/>
      <c r="K29" s="44"/>
      <c r="L29" s="66">
        <f>L30</f>
        <v>2052.94</v>
      </c>
      <c r="M29" s="66">
        <f>M30</f>
        <v>19544</v>
      </c>
      <c r="N29" s="66">
        <f>N30</f>
        <v>5073.386</v>
      </c>
    </row>
    <row r="30" spans="1:14" s="53" customFormat="1" ht="35.25" customHeight="1">
      <c r="A30" s="50"/>
      <c r="B30" s="93" t="s">
        <v>49</v>
      </c>
      <c r="C30" s="28" t="s">
        <v>4</v>
      </c>
      <c r="D30" s="28" t="s">
        <v>37</v>
      </c>
      <c r="E30" s="52" t="s">
        <v>50</v>
      </c>
      <c r="F30" s="39" t="s">
        <v>158</v>
      </c>
      <c r="G30" s="52"/>
      <c r="H30" s="52"/>
      <c r="I30" s="52"/>
      <c r="J30" s="52"/>
      <c r="K30" s="52"/>
      <c r="L30" s="62">
        <v>2052.94</v>
      </c>
      <c r="M30" s="62">
        <v>19544</v>
      </c>
      <c r="N30" s="62">
        <v>5073.386</v>
      </c>
    </row>
    <row r="31" spans="1:14" s="1" customFormat="1" ht="20.25" customHeight="1">
      <c r="A31" s="36"/>
      <c r="B31" s="49" t="s">
        <v>52</v>
      </c>
      <c r="C31" s="43" t="s">
        <v>4</v>
      </c>
      <c r="D31" s="43" t="s">
        <v>38</v>
      </c>
      <c r="E31" s="43"/>
      <c r="F31" s="39" t="s">
        <v>158</v>
      </c>
      <c r="G31" s="40"/>
      <c r="H31" s="44"/>
      <c r="I31" s="44"/>
      <c r="J31" s="44"/>
      <c r="K31" s="44"/>
      <c r="L31" s="66">
        <f>L32+L33</f>
        <v>2917.486</v>
      </c>
      <c r="M31" s="66">
        <f>M32+M33</f>
        <v>2863</v>
      </c>
      <c r="N31" s="66">
        <f>N32+N33</f>
        <v>2863</v>
      </c>
    </row>
    <row r="32" spans="1:14" s="1" customFormat="1" ht="30" customHeight="1">
      <c r="A32" s="36"/>
      <c r="B32" s="51" t="s">
        <v>54</v>
      </c>
      <c r="C32" s="38" t="s">
        <v>4</v>
      </c>
      <c r="D32" s="38" t="s">
        <v>38</v>
      </c>
      <c r="E32" s="38" t="s">
        <v>20</v>
      </c>
      <c r="F32" s="39" t="s">
        <v>158</v>
      </c>
      <c r="G32" s="45"/>
      <c r="H32" s="41"/>
      <c r="I32" s="41"/>
      <c r="J32" s="41"/>
      <c r="K32" s="41"/>
      <c r="L32" s="62">
        <v>124</v>
      </c>
      <c r="M32" s="62">
        <v>124</v>
      </c>
      <c r="N32" s="62">
        <v>124</v>
      </c>
    </row>
    <row r="33" spans="1:14" s="1" customFormat="1" ht="30" customHeight="1">
      <c r="A33" s="36"/>
      <c r="B33" s="51" t="s">
        <v>192</v>
      </c>
      <c r="C33" s="38" t="s">
        <v>4</v>
      </c>
      <c r="D33" s="38" t="s">
        <v>38</v>
      </c>
      <c r="E33" s="38" t="s">
        <v>193</v>
      </c>
      <c r="F33" s="39" t="s">
        <v>158</v>
      </c>
      <c r="G33" s="45"/>
      <c r="H33" s="41"/>
      <c r="I33" s="41"/>
      <c r="J33" s="41"/>
      <c r="K33" s="41"/>
      <c r="L33" s="62">
        <v>2793.486</v>
      </c>
      <c r="M33" s="62">
        <v>2739</v>
      </c>
      <c r="N33" s="62">
        <v>2739</v>
      </c>
    </row>
    <row r="34" spans="1:14" s="1" customFormat="1" ht="20.25" customHeight="1">
      <c r="A34" s="36"/>
      <c r="B34" s="59" t="s">
        <v>146</v>
      </c>
      <c r="C34" s="43" t="s">
        <v>16</v>
      </c>
      <c r="D34" s="43" t="s">
        <v>12</v>
      </c>
      <c r="E34" s="43"/>
      <c r="F34" s="39" t="s">
        <v>158</v>
      </c>
      <c r="G34" s="40"/>
      <c r="H34" s="44"/>
      <c r="I34" s="44"/>
      <c r="J34" s="44"/>
      <c r="K34" s="44"/>
      <c r="L34" s="66">
        <f>L35</f>
        <v>1530</v>
      </c>
      <c r="M34" s="66">
        <f>M35</f>
        <v>1530</v>
      </c>
      <c r="N34" s="66">
        <f>N35</f>
        <v>1530</v>
      </c>
    </row>
    <row r="35" spans="1:14" s="1" customFormat="1" ht="20.25" customHeight="1">
      <c r="A35" s="36"/>
      <c r="B35" s="58" t="s">
        <v>73</v>
      </c>
      <c r="C35" s="38" t="s">
        <v>16</v>
      </c>
      <c r="D35" s="38" t="s">
        <v>12</v>
      </c>
      <c r="E35" s="38" t="s">
        <v>204</v>
      </c>
      <c r="F35" s="39" t="s">
        <v>158</v>
      </c>
      <c r="G35" s="45"/>
      <c r="H35" s="41"/>
      <c r="I35" s="41"/>
      <c r="J35" s="41"/>
      <c r="K35" s="41"/>
      <c r="L35" s="62">
        <v>1530</v>
      </c>
      <c r="M35" s="62">
        <v>1530</v>
      </c>
      <c r="N35" s="62">
        <v>1530</v>
      </c>
    </row>
    <row r="36" spans="1:14" s="1" customFormat="1" ht="20.25" customHeight="1">
      <c r="A36" s="36"/>
      <c r="B36" s="91" t="s">
        <v>105</v>
      </c>
      <c r="C36" s="43" t="s">
        <v>12</v>
      </c>
      <c r="D36" s="43" t="s">
        <v>23</v>
      </c>
      <c r="E36" s="43"/>
      <c r="F36" s="39" t="s">
        <v>158</v>
      </c>
      <c r="G36" s="40"/>
      <c r="H36" s="44"/>
      <c r="I36" s="44"/>
      <c r="J36" s="44"/>
      <c r="K36" s="44"/>
      <c r="L36" s="66">
        <f>SUM(L37:L39)</f>
        <v>3148.148</v>
      </c>
      <c r="M36" s="66">
        <f>SUM(M37:M39)</f>
        <v>3047</v>
      </c>
      <c r="N36" s="66">
        <f>SUM(N37:N39)</f>
        <v>3047</v>
      </c>
    </row>
    <row r="37" spans="1:14" s="1" customFormat="1" ht="20.25" customHeight="1">
      <c r="A37" s="36"/>
      <c r="B37" s="37" t="s">
        <v>93</v>
      </c>
      <c r="C37" s="38" t="s">
        <v>12</v>
      </c>
      <c r="D37" s="38" t="s">
        <v>18</v>
      </c>
      <c r="E37" s="38" t="s">
        <v>203</v>
      </c>
      <c r="F37" s="39" t="s">
        <v>158</v>
      </c>
      <c r="G37" s="45"/>
      <c r="H37" s="41"/>
      <c r="I37" s="41"/>
      <c r="J37" s="41"/>
      <c r="K37" s="41"/>
      <c r="L37" s="62">
        <v>983</v>
      </c>
      <c r="M37" s="62">
        <v>983</v>
      </c>
      <c r="N37" s="62">
        <v>983</v>
      </c>
    </row>
    <row r="38" spans="1:14" s="1" customFormat="1" ht="20.25" customHeight="1">
      <c r="A38" s="36"/>
      <c r="B38" s="58" t="s">
        <v>53</v>
      </c>
      <c r="C38" s="38" t="s">
        <v>12</v>
      </c>
      <c r="D38" s="38" t="s">
        <v>18</v>
      </c>
      <c r="E38" s="38" t="s">
        <v>203</v>
      </c>
      <c r="F38" s="39" t="s">
        <v>194</v>
      </c>
      <c r="G38" s="45"/>
      <c r="H38" s="41"/>
      <c r="I38" s="41"/>
      <c r="J38" s="41"/>
      <c r="K38" s="41"/>
      <c r="L38" s="62">
        <v>670</v>
      </c>
      <c r="M38" s="62">
        <v>670</v>
      </c>
      <c r="N38" s="62">
        <v>670</v>
      </c>
    </row>
    <row r="39" spans="1:14" s="1" customFormat="1" ht="20.25" customHeight="1">
      <c r="A39" s="36"/>
      <c r="B39" s="84" t="s">
        <v>161</v>
      </c>
      <c r="C39" s="38" t="s">
        <v>12</v>
      </c>
      <c r="D39" s="38" t="s">
        <v>22</v>
      </c>
      <c r="E39" s="38" t="s">
        <v>40</v>
      </c>
      <c r="F39" s="39" t="s">
        <v>158</v>
      </c>
      <c r="G39" s="45"/>
      <c r="H39" s="41"/>
      <c r="I39" s="41"/>
      <c r="J39" s="41"/>
      <c r="K39" s="41"/>
      <c r="L39" s="66">
        <f>L40+L41</f>
        <v>1495.1480000000001</v>
      </c>
      <c r="M39" s="66">
        <f>M40+M41</f>
        <v>1394</v>
      </c>
      <c r="N39" s="66">
        <f>N40+N41</f>
        <v>1394</v>
      </c>
    </row>
    <row r="40" spans="1:14" s="1" customFormat="1" ht="20.25" customHeight="1">
      <c r="A40" s="36"/>
      <c r="B40" s="112" t="s">
        <v>195</v>
      </c>
      <c r="C40" s="38" t="s">
        <v>12</v>
      </c>
      <c r="D40" s="38" t="s">
        <v>22</v>
      </c>
      <c r="E40" s="38" t="s">
        <v>19</v>
      </c>
      <c r="F40" s="39" t="s">
        <v>158</v>
      </c>
      <c r="G40" s="45"/>
      <c r="H40" s="41"/>
      <c r="I40" s="41"/>
      <c r="J40" s="41"/>
      <c r="K40" s="41"/>
      <c r="L40" s="62">
        <v>516.873</v>
      </c>
      <c r="M40" s="62">
        <v>517</v>
      </c>
      <c r="N40" s="62">
        <v>517</v>
      </c>
    </row>
    <row r="41" spans="1:14" s="1" customFormat="1" ht="20.25" customHeight="1">
      <c r="A41" s="36"/>
      <c r="B41" s="112" t="s">
        <v>162</v>
      </c>
      <c r="C41" s="38" t="s">
        <v>12</v>
      </c>
      <c r="D41" s="38" t="s">
        <v>22</v>
      </c>
      <c r="E41" s="38" t="s">
        <v>175</v>
      </c>
      <c r="F41" s="39" t="s">
        <v>158</v>
      </c>
      <c r="G41" s="45"/>
      <c r="H41" s="41"/>
      <c r="I41" s="41"/>
      <c r="J41" s="41"/>
      <c r="K41" s="41"/>
      <c r="L41" s="62">
        <v>978.275</v>
      </c>
      <c r="M41" s="62">
        <v>877</v>
      </c>
      <c r="N41" s="62">
        <v>877</v>
      </c>
    </row>
    <row r="42" spans="1:14" s="1" customFormat="1" ht="20.25" customHeight="1">
      <c r="A42" s="36"/>
      <c r="B42" s="49" t="s">
        <v>51</v>
      </c>
      <c r="C42" s="43" t="s">
        <v>18</v>
      </c>
      <c r="D42" s="43" t="s">
        <v>23</v>
      </c>
      <c r="E42" s="43"/>
      <c r="F42" s="39" t="s">
        <v>158</v>
      </c>
      <c r="G42" s="40"/>
      <c r="H42" s="44"/>
      <c r="I42" s="44"/>
      <c r="J42" s="44"/>
      <c r="K42" s="44"/>
      <c r="L42" s="66">
        <f>L43</f>
        <v>3759.532</v>
      </c>
      <c r="M42" s="66">
        <f>M44</f>
        <v>3859.532</v>
      </c>
      <c r="N42" s="66">
        <f>N44</f>
        <v>3859.532</v>
      </c>
    </row>
    <row r="43" spans="1:14" s="57" customFormat="1" ht="20.25" customHeight="1">
      <c r="A43" s="27"/>
      <c r="B43" s="91" t="s">
        <v>202</v>
      </c>
      <c r="C43" s="28" t="s">
        <v>18</v>
      </c>
      <c r="D43" s="28" t="s">
        <v>21</v>
      </c>
      <c r="E43" s="28"/>
      <c r="F43" s="39" t="s">
        <v>158</v>
      </c>
      <c r="G43" s="30"/>
      <c r="H43" s="30"/>
      <c r="I43" s="30"/>
      <c r="J43" s="30"/>
      <c r="K43" s="30"/>
      <c r="L43" s="67">
        <v>3759.532</v>
      </c>
      <c r="M43" s="67">
        <v>3859.532</v>
      </c>
      <c r="N43" s="67">
        <v>3859.532</v>
      </c>
    </row>
    <row r="44" spans="1:14" s="53" customFormat="1" ht="20.25" customHeight="1">
      <c r="A44" s="27"/>
      <c r="B44" s="46" t="s">
        <v>196</v>
      </c>
      <c r="C44" s="54" t="s">
        <v>18</v>
      </c>
      <c r="D44" s="52" t="s">
        <v>21</v>
      </c>
      <c r="E44" s="54" t="s">
        <v>19</v>
      </c>
      <c r="F44" s="39" t="s">
        <v>158</v>
      </c>
      <c r="G44" s="52"/>
      <c r="H44" s="52"/>
      <c r="I44" s="52"/>
      <c r="J44" s="52"/>
      <c r="K44" s="52"/>
      <c r="L44" s="67">
        <v>3759.532</v>
      </c>
      <c r="M44" s="67">
        <v>3859.532</v>
      </c>
      <c r="N44" s="67">
        <v>3859.532</v>
      </c>
    </row>
    <row r="45" spans="1:14" s="1" customFormat="1" ht="20.25" customHeight="1">
      <c r="A45" s="36"/>
      <c r="B45" s="91" t="s">
        <v>127</v>
      </c>
      <c r="C45" s="43" t="s">
        <v>21</v>
      </c>
      <c r="D45" s="43" t="s">
        <v>23</v>
      </c>
      <c r="E45" s="43" t="s">
        <v>40</v>
      </c>
      <c r="F45" s="39" t="s">
        <v>158</v>
      </c>
      <c r="G45" s="40"/>
      <c r="H45" s="44"/>
      <c r="I45" s="44"/>
      <c r="J45" s="44"/>
      <c r="K45" s="44"/>
      <c r="L45" s="66">
        <f>L46+L47+L49+L48</f>
        <v>10011.5</v>
      </c>
      <c r="M45" s="66">
        <f>M46+M47+M49+M48</f>
        <v>15914</v>
      </c>
      <c r="N45" s="66">
        <f>N46+N47+N49+N48</f>
        <v>15914</v>
      </c>
    </row>
    <row r="46" spans="1:14" s="61" customFormat="1" ht="23.25" customHeight="1">
      <c r="A46" s="127">
        <v>2</v>
      </c>
      <c r="B46" s="37" t="s">
        <v>117</v>
      </c>
      <c r="C46" s="38" t="s">
        <v>21</v>
      </c>
      <c r="D46" s="38" t="s">
        <v>4</v>
      </c>
      <c r="E46" s="38" t="s">
        <v>40</v>
      </c>
      <c r="F46" s="39" t="s">
        <v>158</v>
      </c>
      <c r="G46" s="45"/>
      <c r="H46" s="41"/>
      <c r="I46" s="41"/>
      <c r="J46" s="41"/>
      <c r="K46" s="41"/>
      <c r="L46" s="62">
        <v>878</v>
      </c>
      <c r="M46" s="62">
        <v>878</v>
      </c>
      <c r="N46" s="62">
        <v>878</v>
      </c>
    </row>
    <row r="47" spans="1:14" s="1" customFormat="1" ht="20.25" customHeight="1">
      <c r="A47" s="36"/>
      <c r="B47" s="49" t="s">
        <v>127</v>
      </c>
      <c r="C47" s="43" t="s">
        <v>21</v>
      </c>
      <c r="D47" s="43" t="s">
        <v>16</v>
      </c>
      <c r="E47" s="43" t="s">
        <v>65</v>
      </c>
      <c r="F47" s="39" t="s">
        <v>158</v>
      </c>
      <c r="G47" s="40"/>
      <c r="H47" s="44"/>
      <c r="I47" s="44"/>
      <c r="J47" s="44"/>
      <c r="K47" s="44"/>
      <c r="L47" s="66">
        <v>3065</v>
      </c>
      <c r="M47" s="66">
        <v>5000</v>
      </c>
      <c r="N47" s="66">
        <v>5000</v>
      </c>
    </row>
    <row r="48" spans="1:14" s="1" customFormat="1" ht="20.25" customHeight="1">
      <c r="A48" s="36"/>
      <c r="B48" s="49" t="s">
        <v>159</v>
      </c>
      <c r="C48" s="43" t="s">
        <v>21</v>
      </c>
      <c r="D48" s="43" t="s">
        <v>12</v>
      </c>
      <c r="E48" s="43" t="s">
        <v>91</v>
      </c>
      <c r="F48" s="39" t="s">
        <v>158</v>
      </c>
      <c r="G48" s="40"/>
      <c r="H48" s="44"/>
      <c r="I48" s="44"/>
      <c r="J48" s="44"/>
      <c r="K48" s="44"/>
      <c r="L48" s="66">
        <v>4032.5</v>
      </c>
      <c r="M48" s="66">
        <v>8000</v>
      </c>
      <c r="N48" s="66">
        <v>8000</v>
      </c>
    </row>
    <row r="49" spans="1:14" s="71" customFormat="1" ht="31.5">
      <c r="A49" s="27"/>
      <c r="B49" s="49" t="s">
        <v>85</v>
      </c>
      <c r="C49" s="28" t="s">
        <v>21</v>
      </c>
      <c r="D49" s="28" t="s">
        <v>21</v>
      </c>
      <c r="E49" s="28"/>
      <c r="F49" s="39" t="s">
        <v>158</v>
      </c>
      <c r="G49" s="30"/>
      <c r="H49" s="30"/>
      <c r="I49" s="30"/>
      <c r="J49" s="30"/>
      <c r="K49" s="30"/>
      <c r="L49" s="63">
        <f>L50</f>
        <v>2036</v>
      </c>
      <c r="M49" s="63">
        <f>M50</f>
        <v>2036</v>
      </c>
      <c r="N49" s="63">
        <f>N50</f>
        <v>2036</v>
      </c>
    </row>
    <row r="50" spans="1:14" ht="15">
      <c r="A50" s="50"/>
      <c r="B50" s="37" t="s">
        <v>59</v>
      </c>
      <c r="C50" s="54" t="s">
        <v>21</v>
      </c>
      <c r="D50" s="54" t="s">
        <v>21</v>
      </c>
      <c r="E50" s="54" t="s">
        <v>28</v>
      </c>
      <c r="F50" s="39" t="s">
        <v>158</v>
      </c>
      <c r="G50" s="52"/>
      <c r="H50" s="52"/>
      <c r="I50" s="52"/>
      <c r="J50" s="52"/>
      <c r="K50" s="52"/>
      <c r="L50" s="67">
        <v>2036</v>
      </c>
      <c r="M50" s="67">
        <v>2036</v>
      </c>
      <c r="N50" s="67">
        <v>2036</v>
      </c>
    </row>
    <row r="51" spans="1:14" s="1" customFormat="1" ht="20.25" customHeight="1">
      <c r="A51" s="36"/>
      <c r="B51" s="49" t="s">
        <v>56</v>
      </c>
      <c r="C51" s="43" t="s">
        <v>26</v>
      </c>
      <c r="D51" s="43" t="s">
        <v>23</v>
      </c>
      <c r="E51" s="43"/>
      <c r="F51" s="39" t="s">
        <v>158</v>
      </c>
      <c r="G51" s="40"/>
      <c r="H51" s="44"/>
      <c r="I51" s="44"/>
      <c r="J51" s="44"/>
      <c r="K51" s="44"/>
      <c r="L51" s="66">
        <f>L52+L55+L61+L64</f>
        <v>479985.292</v>
      </c>
      <c r="M51" s="66">
        <f>M52+M55+M61+M64</f>
        <v>497005.53699999995</v>
      </c>
      <c r="N51" s="66">
        <f>N52+N55+N61+N64</f>
        <v>515518.339</v>
      </c>
    </row>
    <row r="52" spans="1:14" s="26" customFormat="1" ht="20.25" customHeight="1">
      <c r="A52" s="47"/>
      <c r="B52" s="42" t="s">
        <v>142</v>
      </c>
      <c r="C52" s="28" t="s">
        <v>26</v>
      </c>
      <c r="D52" s="28" t="s">
        <v>4</v>
      </c>
      <c r="E52" s="28" t="s">
        <v>101</v>
      </c>
      <c r="F52" s="39" t="s">
        <v>158</v>
      </c>
      <c r="G52" s="29"/>
      <c r="H52" s="30"/>
      <c r="I52" s="30"/>
      <c r="J52" s="30"/>
      <c r="K52" s="30"/>
      <c r="L52" s="63">
        <f>L53</f>
        <v>79103.485</v>
      </c>
      <c r="M52" s="63">
        <f>M53</f>
        <v>82102.992</v>
      </c>
      <c r="N52" s="63">
        <f>N53</f>
        <v>85719.043</v>
      </c>
    </row>
    <row r="53" spans="1:14" s="1" customFormat="1" ht="37.5" customHeight="1">
      <c r="A53" s="36"/>
      <c r="B53" s="93" t="s">
        <v>147</v>
      </c>
      <c r="C53" s="54" t="s">
        <v>26</v>
      </c>
      <c r="D53" s="54" t="s">
        <v>4</v>
      </c>
      <c r="E53" s="54" t="s">
        <v>76</v>
      </c>
      <c r="F53" s="39" t="s">
        <v>158</v>
      </c>
      <c r="G53" s="48"/>
      <c r="H53" s="52"/>
      <c r="I53" s="52"/>
      <c r="J53" s="52"/>
      <c r="K53" s="52"/>
      <c r="L53" s="67">
        <v>79103.485</v>
      </c>
      <c r="M53" s="67">
        <v>82102.992</v>
      </c>
      <c r="N53" s="64">
        <v>85719.043</v>
      </c>
    </row>
    <row r="54" spans="1:14" s="1" customFormat="1" ht="30" customHeight="1">
      <c r="A54" s="36"/>
      <c r="B54" s="93" t="s">
        <v>163</v>
      </c>
      <c r="C54" s="54" t="s">
        <v>26</v>
      </c>
      <c r="D54" s="54" t="s">
        <v>4</v>
      </c>
      <c r="E54" s="54" t="s">
        <v>76</v>
      </c>
      <c r="F54" s="39" t="s">
        <v>158</v>
      </c>
      <c r="G54" s="48"/>
      <c r="H54" s="52"/>
      <c r="I54" s="52"/>
      <c r="J54" s="52"/>
      <c r="K54" s="52"/>
      <c r="L54" s="67">
        <v>49676</v>
      </c>
      <c r="M54" s="67">
        <v>52578</v>
      </c>
      <c r="N54" s="64">
        <v>52578</v>
      </c>
    </row>
    <row r="55" spans="1:14" s="26" customFormat="1" ht="35.25" customHeight="1">
      <c r="A55" s="47"/>
      <c r="B55" s="93" t="s">
        <v>148</v>
      </c>
      <c r="C55" s="28" t="s">
        <v>26</v>
      </c>
      <c r="D55" s="28" t="s">
        <v>16</v>
      </c>
      <c r="E55" s="28" t="s">
        <v>101</v>
      </c>
      <c r="F55" s="39" t="s">
        <v>158</v>
      </c>
      <c r="G55" s="40"/>
      <c r="H55" s="44"/>
      <c r="I55" s="44"/>
      <c r="J55" s="44"/>
      <c r="K55" s="44"/>
      <c r="L55" s="63">
        <f>L56+L58+L60+L59</f>
        <v>391865.333</v>
      </c>
      <c r="M55" s="63">
        <f>M56+M58+M60+M59</f>
        <v>403169.274</v>
      </c>
      <c r="N55" s="63">
        <f>N56+N58+N60+N59</f>
        <v>417592.899</v>
      </c>
    </row>
    <row r="56" spans="1:14" s="1" customFormat="1" ht="20.25" customHeight="1">
      <c r="A56" s="36"/>
      <c r="B56" s="37" t="s">
        <v>59</v>
      </c>
      <c r="C56" s="54" t="s">
        <v>26</v>
      </c>
      <c r="D56" s="54" t="s">
        <v>16</v>
      </c>
      <c r="E56" s="54" t="s">
        <v>77</v>
      </c>
      <c r="F56" s="39" t="s">
        <v>158</v>
      </c>
      <c r="G56" s="45"/>
      <c r="H56" s="41"/>
      <c r="I56" s="41"/>
      <c r="J56" s="41"/>
      <c r="K56" s="41"/>
      <c r="L56" s="67">
        <v>298032</v>
      </c>
      <c r="M56" s="62">
        <v>308542.831</v>
      </c>
      <c r="N56" s="64">
        <v>321776</v>
      </c>
    </row>
    <row r="57" spans="1:14" s="1" customFormat="1" ht="20.25" customHeight="1">
      <c r="A57" s="36"/>
      <c r="B57" s="37" t="s">
        <v>100</v>
      </c>
      <c r="C57" s="54" t="s">
        <v>26</v>
      </c>
      <c r="D57" s="54" t="s">
        <v>16</v>
      </c>
      <c r="E57" s="54" t="s">
        <v>77</v>
      </c>
      <c r="F57" s="39" t="s">
        <v>158</v>
      </c>
      <c r="G57" s="45"/>
      <c r="H57" s="41"/>
      <c r="I57" s="41"/>
      <c r="J57" s="41"/>
      <c r="K57" s="41"/>
      <c r="L57" s="67">
        <v>284900</v>
      </c>
      <c r="M57" s="62">
        <v>295879</v>
      </c>
      <c r="N57" s="64">
        <v>295879</v>
      </c>
    </row>
    <row r="58" spans="1:14" s="1" customFormat="1" ht="28.5" customHeight="1">
      <c r="A58" s="36"/>
      <c r="B58" s="51" t="s">
        <v>98</v>
      </c>
      <c r="C58" s="54" t="s">
        <v>26</v>
      </c>
      <c r="D58" s="54" t="s">
        <v>16</v>
      </c>
      <c r="E58" s="54" t="s">
        <v>99</v>
      </c>
      <c r="F58" s="39" t="s">
        <v>158</v>
      </c>
      <c r="G58" s="48"/>
      <c r="H58" s="52"/>
      <c r="I58" s="52"/>
      <c r="J58" s="52"/>
      <c r="K58" s="52"/>
      <c r="L58" s="67">
        <v>7793.957</v>
      </c>
      <c r="M58" s="67">
        <v>7793.957</v>
      </c>
      <c r="N58" s="67">
        <v>7793.957</v>
      </c>
    </row>
    <row r="59" spans="1:14" s="1" customFormat="1" ht="21" customHeight="1">
      <c r="A59" s="36"/>
      <c r="B59" s="51" t="s">
        <v>165</v>
      </c>
      <c r="C59" s="54" t="s">
        <v>26</v>
      </c>
      <c r="D59" s="54" t="s">
        <v>16</v>
      </c>
      <c r="E59" s="54" t="s">
        <v>77</v>
      </c>
      <c r="F59" s="39" t="s">
        <v>110</v>
      </c>
      <c r="G59" s="48"/>
      <c r="H59" s="52"/>
      <c r="I59" s="52"/>
      <c r="J59" s="52"/>
      <c r="K59" s="52"/>
      <c r="L59" s="67">
        <v>23466</v>
      </c>
      <c r="M59" s="67">
        <v>23809.11</v>
      </c>
      <c r="N59" s="67">
        <v>24999.566</v>
      </c>
    </row>
    <row r="60" spans="1:14" s="1" customFormat="1" ht="30" customHeight="1">
      <c r="A60" s="36"/>
      <c r="B60" s="37" t="s">
        <v>119</v>
      </c>
      <c r="C60" s="54" t="s">
        <v>26</v>
      </c>
      <c r="D60" s="54" t="s">
        <v>16</v>
      </c>
      <c r="E60" s="54" t="s">
        <v>78</v>
      </c>
      <c r="F60" s="39" t="s">
        <v>158</v>
      </c>
      <c r="G60" s="45"/>
      <c r="H60" s="41"/>
      <c r="I60" s="41"/>
      <c r="J60" s="41"/>
      <c r="K60" s="41"/>
      <c r="L60" s="62">
        <v>62573.376</v>
      </c>
      <c r="M60" s="62">
        <v>63023.376</v>
      </c>
      <c r="N60" s="62">
        <v>63023.376</v>
      </c>
    </row>
    <row r="61" spans="1:14" s="26" customFormat="1" ht="19.5" customHeight="1">
      <c r="A61" s="27"/>
      <c r="B61" s="93" t="s">
        <v>130</v>
      </c>
      <c r="C61" s="43" t="s">
        <v>26</v>
      </c>
      <c r="D61" s="43" t="s">
        <v>26</v>
      </c>
      <c r="E61" s="43"/>
      <c r="F61" s="39" t="s">
        <v>158</v>
      </c>
      <c r="G61" s="40"/>
      <c r="H61" s="44"/>
      <c r="I61" s="44"/>
      <c r="J61" s="44"/>
      <c r="K61" s="44"/>
      <c r="L61" s="66">
        <f>L62+L63</f>
        <v>701.873</v>
      </c>
      <c r="M61" s="66">
        <f>M62+M63</f>
        <v>1033.746</v>
      </c>
      <c r="N61" s="66">
        <f>N62+N63</f>
        <v>1033.746</v>
      </c>
    </row>
    <row r="62" spans="1:14" s="53" customFormat="1" ht="21.75" customHeight="1">
      <c r="A62" s="36"/>
      <c r="B62" s="128" t="s">
        <v>131</v>
      </c>
      <c r="C62" s="38" t="s">
        <v>26</v>
      </c>
      <c r="D62" s="38" t="s">
        <v>26</v>
      </c>
      <c r="E62" s="38" t="s">
        <v>19</v>
      </c>
      <c r="F62" s="39" t="s">
        <v>158</v>
      </c>
      <c r="G62" s="45"/>
      <c r="H62" s="41"/>
      <c r="I62" s="41"/>
      <c r="J62" s="41"/>
      <c r="K62" s="41"/>
      <c r="L62" s="62">
        <v>516.873</v>
      </c>
      <c r="M62" s="62">
        <v>516.873</v>
      </c>
      <c r="N62" s="62">
        <v>516.873</v>
      </c>
    </row>
    <row r="63" spans="1:14" s="1" customFormat="1" ht="21" customHeight="1">
      <c r="A63" s="27"/>
      <c r="B63" s="56" t="s">
        <v>57</v>
      </c>
      <c r="C63" s="38" t="s">
        <v>26</v>
      </c>
      <c r="D63" s="38" t="s">
        <v>26</v>
      </c>
      <c r="E63" s="38" t="s">
        <v>27</v>
      </c>
      <c r="F63" s="39" t="s">
        <v>158</v>
      </c>
      <c r="G63" s="36"/>
      <c r="H63" s="36"/>
      <c r="I63" s="36"/>
      <c r="J63" s="36"/>
      <c r="K63" s="36"/>
      <c r="L63" s="62">
        <v>185</v>
      </c>
      <c r="M63" s="62">
        <v>516.873</v>
      </c>
      <c r="N63" s="62">
        <v>516.873</v>
      </c>
    </row>
    <row r="64" spans="1:14" s="57" customFormat="1" ht="20.25" customHeight="1">
      <c r="A64" s="47"/>
      <c r="B64" s="42" t="s">
        <v>102</v>
      </c>
      <c r="C64" s="28" t="s">
        <v>26</v>
      </c>
      <c r="D64" s="28" t="s">
        <v>22</v>
      </c>
      <c r="E64" s="28"/>
      <c r="F64" s="39" t="s">
        <v>158</v>
      </c>
      <c r="G64" s="40"/>
      <c r="H64" s="44"/>
      <c r="I64" s="44"/>
      <c r="J64" s="44"/>
      <c r="K64" s="44"/>
      <c r="L64" s="63">
        <f>L65+L66+L67+L68</f>
        <v>8314.601</v>
      </c>
      <c r="M64" s="63">
        <f>M65+M66+M67+M68</f>
        <v>10699.525</v>
      </c>
      <c r="N64" s="63">
        <f>N65+N66+N67+N68</f>
        <v>11172.651000000002</v>
      </c>
    </row>
    <row r="65" spans="1:14" s="53" customFormat="1" ht="24" customHeight="1">
      <c r="A65" s="50"/>
      <c r="B65" s="46" t="s">
        <v>96</v>
      </c>
      <c r="C65" s="54" t="s">
        <v>26</v>
      </c>
      <c r="D65" s="54" t="s">
        <v>22</v>
      </c>
      <c r="E65" s="54" t="s">
        <v>19</v>
      </c>
      <c r="F65" s="39" t="s">
        <v>158</v>
      </c>
      <c r="G65" s="48"/>
      <c r="H65" s="52"/>
      <c r="I65" s="52"/>
      <c r="J65" s="52"/>
      <c r="K65" s="52"/>
      <c r="L65" s="67">
        <v>1917.64</v>
      </c>
      <c r="M65" s="67">
        <v>2247</v>
      </c>
      <c r="N65" s="67">
        <v>2348</v>
      </c>
    </row>
    <row r="66" spans="1:14" s="53" customFormat="1" ht="33" customHeight="1">
      <c r="A66" s="50"/>
      <c r="B66" s="46" t="s">
        <v>149</v>
      </c>
      <c r="C66" s="54" t="s">
        <v>26</v>
      </c>
      <c r="D66" s="54" t="s">
        <v>22</v>
      </c>
      <c r="E66" s="54" t="s">
        <v>19</v>
      </c>
      <c r="F66" s="39" t="s">
        <v>158</v>
      </c>
      <c r="G66" s="48"/>
      <c r="H66" s="52"/>
      <c r="I66" s="52"/>
      <c r="J66" s="52"/>
      <c r="K66" s="52"/>
      <c r="L66" s="67">
        <v>1010</v>
      </c>
      <c r="M66" s="67">
        <v>1010</v>
      </c>
      <c r="N66" s="67">
        <v>1010</v>
      </c>
    </row>
    <row r="67" spans="1:14" s="53" customFormat="1" ht="44.25" customHeight="1">
      <c r="A67" s="36"/>
      <c r="B67" s="51" t="s">
        <v>79</v>
      </c>
      <c r="C67" s="54" t="s">
        <v>26</v>
      </c>
      <c r="D67" s="54" t="s">
        <v>22</v>
      </c>
      <c r="E67" s="54" t="s">
        <v>80</v>
      </c>
      <c r="F67" s="39" t="s">
        <v>158</v>
      </c>
      <c r="G67" s="52"/>
      <c r="H67" s="52"/>
      <c r="I67" s="52"/>
      <c r="J67" s="52"/>
      <c r="K67" s="52"/>
      <c r="L67" s="67">
        <v>4506.961</v>
      </c>
      <c r="M67" s="67">
        <v>6538.475</v>
      </c>
      <c r="N67" s="64">
        <v>6865.398</v>
      </c>
    </row>
    <row r="68" spans="1:14" s="53" customFormat="1" ht="29.25" customHeight="1">
      <c r="A68" s="36"/>
      <c r="B68" s="51" t="s">
        <v>150</v>
      </c>
      <c r="C68" s="54" t="s">
        <v>26</v>
      </c>
      <c r="D68" s="54" t="s">
        <v>22</v>
      </c>
      <c r="E68" s="54" t="s">
        <v>80</v>
      </c>
      <c r="F68" s="52" t="s">
        <v>110</v>
      </c>
      <c r="G68" s="52"/>
      <c r="H68" s="52"/>
      <c r="I68" s="52"/>
      <c r="J68" s="52"/>
      <c r="K68" s="52"/>
      <c r="L68" s="67">
        <v>880</v>
      </c>
      <c r="M68" s="67">
        <v>904.05</v>
      </c>
      <c r="N68" s="64">
        <v>949.253</v>
      </c>
    </row>
    <row r="69" spans="1:14" s="1" customFormat="1" ht="20.25" customHeight="1">
      <c r="A69" s="36"/>
      <c r="B69" s="49" t="s">
        <v>84</v>
      </c>
      <c r="C69" s="28" t="s">
        <v>24</v>
      </c>
      <c r="D69" s="28" t="s">
        <v>23</v>
      </c>
      <c r="E69" s="28"/>
      <c r="F69" s="28"/>
      <c r="G69" s="29" t="e">
        <f>SUM(#REF!)</f>
        <v>#REF!</v>
      </c>
      <c r="H69" s="30"/>
      <c r="I69" s="30"/>
      <c r="J69" s="30"/>
      <c r="K69" s="30"/>
      <c r="L69" s="63">
        <f>L70+L73+L76+L77</f>
        <v>8087.545</v>
      </c>
      <c r="M69" s="63">
        <f>M70+M73+M76+M77</f>
        <v>6636.795</v>
      </c>
      <c r="N69" s="63">
        <f>N70+N73+N76+N77</f>
        <v>6636.795</v>
      </c>
    </row>
    <row r="70" spans="1:14" s="57" customFormat="1" ht="26.25" customHeight="1">
      <c r="A70" s="36"/>
      <c r="B70" s="37" t="s">
        <v>103</v>
      </c>
      <c r="C70" s="38" t="s">
        <v>24</v>
      </c>
      <c r="D70" s="38" t="s">
        <v>4</v>
      </c>
      <c r="E70" s="38" t="s">
        <v>58</v>
      </c>
      <c r="F70" s="39"/>
      <c r="G70" s="45"/>
      <c r="H70" s="41"/>
      <c r="I70" s="41"/>
      <c r="J70" s="41"/>
      <c r="K70" s="41"/>
      <c r="L70" s="62">
        <f>L71+L72</f>
        <v>4565.357</v>
      </c>
      <c r="M70" s="62">
        <f>M71+M72</f>
        <v>3165.357</v>
      </c>
      <c r="N70" s="62">
        <f>N71+N72</f>
        <v>3165.357</v>
      </c>
    </row>
    <row r="71" spans="1:14" s="1" customFormat="1" ht="19.5" customHeight="1">
      <c r="A71" s="36"/>
      <c r="B71" s="37" t="s">
        <v>59</v>
      </c>
      <c r="C71" s="38" t="s">
        <v>24</v>
      </c>
      <c r="D71" s="38" t="s">
        <v>4</v>
      </c>
      <c r="E71" s="38" t="s">
        <v>20</v>
      </c>
      <c r="F71" s="39" t="s">
        <v>158</v>
      </c>
      <c r="G71" s="40" t="e">
        <f>SUM(#REF!)</f>
        <v>#REF!</v>
      </c>
      <c r="H71" s="41"/>
      <c r="I71" s="41"/>
      <c r="J71" s="41"/>
      <c r="K71" s="41"/>
      <c r="L71" s="62">
        <v>3165.357</v>
      </c>
      <c r="M71" s="62">
        <v>3165.357</v>
      </c>
      <c r="N71" s="62">
        <v>3165.357</v>
      </c>
    </row>
    <row r="72" spans="1:14" s="1" customFormat="1" ht="19.5" customHeight="1">
      <c r="A72" s="36"/>
      <c r="B72" s="37" t="s">
        <v>197</v>
      </c>
      <c r="C72" s="38" t="s">
        <v>24</v>
      </c>
      <c r="D72" s="38" t="s">
        <v>4</v>
      </c>
      <c r="E72" s="38" t="s">
        <v>20</v>
      </c>
      <c r="F72" s="39" t="s">
        <v>158</v>
      </c>
      <c r="G72" s="40" t="e">
        <f>SUM(#REF!)</f>
        <v>#REF!</v>
      </c>
      <c r="H72" s="41"/>
      <c r="I72" s="41"/>
      <c r="J72" s="41"/>
      <c r="K72" s="41"/>
      <c r="L72" s="62">
        <v>1400</v>
      </c>
      <c r="M72" s="62">
        <v>0</v>
      </c>
      <c r="N72" s="64">
        <v>0</v>
      </c>
    </row>
    <row r="73" spans="1:14" s="1" customFormat="1" ht="26.25" customHeight="1">
      <c r="A73" s="36"/>
      <c r="B73" s="37" t="s">
        <v>198</v>
      </c>
      <c r="C73" s="38" t="s">
        <v>24</v>
      </c>
      <c r="D73" s="38" t="s">
        <v>4</v>
      </c>
      <c r="E73" s="38" t="s">
        <v>61</v>
      </c>
      <c r="F73" s="39" t="s">
        <v>158</v>
      </c>
      <c r="G73" s="40"/>
      <c r="H73" s="41"/>
      <c r="I73" s="41"/>
      <c r="J73" s="41"/>
      <c r="K73" s="41"/>
      <c r="L73" s="62">
        <f>L74+L75</f>
        <v>1981.675</v>
      </c>
      <c r="M73" s="62">
        <f>M74+M75</f>
        <v>1930.925</v>
      </c>
      <c r="N73" s="62">
        <f>N74+N75</f>
        <v>1930.925</v>
      </c>
    </row>
    <row r="74" spans="1:14" s="1" customFormat="1" ht="21" customHeight="1">
      <c r="A74" s="36"/>
      <c r="B74" s="37" t="s">
        <v>179</v>
      </c>
      <c r="C74" s="38" t="s">
        <v>24</v>
      </c>
      <c r="D74" s="38" t="s">
        <v>4</v>
      </c>
      <c r="E74" s="38" t="s">
        <v>62</v>
      </c>
      <c r="F74" s="39" t="s">
        <v>158</v>
      </c>
      <c r="G74" s="40"/>
      <c r="H74" s="41"/>
      <c r="I74" s="41"/>
      <c r="J74" s="41"/>
      <c r="K74" s="41"/>
      <c r="L74" s="62">
        <v>50.75</v>
      </c>
      <c r="M74" s="62">
        <v>0</v>
      </c>
      <c r="N74" s="64">
        <v>0</v>
      </c>
    </row>
    <row r="75" spans="1:14" s="1" customFormat="1" ht="19.5" customHeight="1">
      <c r="A75" s="36"/>
      <c r="B75" s="37" t="s">
        <v>59</v>
      </c>
      <c r="C75" s="38" t="s">
        <v>24</v>
      </c>
      <c r="D75" s="38" t="s">
        <v>4</v>
      </c>
      <c r="E75" s="38" t="s">
        <v>62</v>
      </c>
      <c r="F75" s="39" t="s">
        <v>158</v>
      </c>
      <c r="G75" s="45"/>
      <c r="H75" s="41"/>
      <c r="I75" s="41"/>
      <c r="J75" s="41"/>
      <c r="K75" s="41"/>
      <c r="L75" s="62">
        <v>1930.925</v>
      </c>
      <c r="M75" s="62">
        <v>1930.925</v>
      </c>
      <c r="N75" s="62">
        <v>1930.925</v>
      </c>
    </row>
    <row r="76" spans="1:14" s="53" customFormat="1" ht="45" customHeight="1">
      <c r="A76" s="25"/>
      <c r="B76" s="77" t="s">
        <v>133</v>
      </c>
      <c r="C76" s="38" t="s">
        <v>24</v>
      </c>
      <c r="D76" s="38" t="s">
        <v>4</v>
      </c>
      <c r="E76" s="38" t="s">
        <v>63</v>
      </c>
      <c r="F76" s="39" t="s">
        <v>158</v>
      </c>
      <c r="G76" s="45"/>
      <c r="H76" s="41"/>
      <c r="I76" s="41"/>
      <c r="J76" s="41"/>
      <c r="K76" s="41"/>
      <c r="L76" s="62">
        <v>736.1</v>
      </c>
      <c r="M76" s="62">
        <v>736.1</v>
      </c>
      <c r="N76" s="62">
        <v>736.1</v>
      </c>
    </row>
    <row r="77" spans="1:14" s="1" customFormat="1" ht="30.75" customHeight="1">
      <c r="A77" s="55"/>
      <c r="B77" s="42" t="s">
        <v>46</v>
      </c>
      <c r="C77" s="43" t="s">
        <v>24</v>
      </c>
      <c r="D77" s="43" t="s">
        <v>18</v>
      </c>
      <c r="E77" s="43" t="s">
        <v>15</v>
      </c>
      <c r="F77" s="39" t="s">
        <v>158</v>
      </c>
      <c r="G77" s="40">
        <v>3474.9</v>
      </c>
      <c r="H77" s="44"/>
      <c r="I77" s="44"/>
      <c r="J77" s="44"/>
      <c r="K77" s="44"/>
      <c r="L77" s="66">
        <f>L78</f>
        <v>804.413</v>
      </c>
      <c r="M77" s="66">
        <f>M78</f>
        <v>804.413</v>
      </c>
      <c r="N77" s="66">
        <f>N78</f>
        <v>804.413</v>
      </c>
    </row>
    <row r="78" spans="1:14" s="26" customFormat="1" ht="20.25" customHeight="1">
      <c r="A78" s="55"/>
      <c r="B78" s="46" t="s">
        <v>97</v>
      </c>
      <c r="C78" s="54" t="s">
        <v>24</v>
      </c>
      <c r="D78" s="54" t="s">
        <v>18</v>
      </c>
      <c r="E78" s="54" t="s">
        <v>19</v>
      </c>
      <c r="F78" s="39" t="s">
        <v>158</v>
      </c>
      <c r="G78" s="45">
        <v>3011</v>
      </c>
      <c r="H78" s="41"/>
      <c r="I78" s="41"/>
      <c r="J78" s="41"/>
      <c r="K78" s="41"/>
      <c r="L78" s="62">
        <v>804.413</v>
      </c>
      <c r="M78" s="62">
        <v>804.413</v>
      </c>
      <c r="N78" s="62">
        <v>804.413</v>
      </c>
    </row>
    <row r="79" spans="1:14" s="1" customFormat="1" ht="20.25" customHeight="1">
      <c r="A79" s="55"/>
      <c r="B79" s="49" t="s">
        <v>68</v>
      </c>
      <c r="C79" s="28" t="s">
        <v>29</v>
      </c>
      <c r="D79" s="28" t="s">
        <v>23</v>
      </c>
      <c r="E79" s="28"/>
      <c r="F79" s="39" t="s">
        <v>158</v>
      </c>
      <c r="G79" s="29">
        <v>377.7</v>
      </c>
      <c r="H79" s="30"/>
      <c r="I79" s="30"/>
      <c r="J79" s="30"/>
      <c r="K79" s="30"/>
      <c r="L79" s="63">
        <f>SUM(L80:L85)</f>
        <v>26190.2</v>
      </c>
      <c r="M79" s="63">
        <f>SUM(M80:M85)</f>
        <v>27331.2</v>
      </c>
      <c r="N79" s="63">
        <f>SUM(N80:N85)</f>
        <v>25220.2</v>
      </c>
    </row>
    <row r="80" spans="1:14" s="1" customFormat="1" ht="22.5" customHeight="1">
      <c r="A80" s="50"/>
      <c r="B80" s="51" t="s">
        <v>69</v>
      </c>
      <c r="C80" s="54" t="s">
        <v>29</v>
      </c>
      <c r="D80" s="54" t="s">
        <v>4</v>
      </c>
      <c r="E80" s="54" t="s">
        <v>30</v>
      </c>
      <c r="F80" s="39" t="s">
        <v>158</v>
      </c>
      <c r="G80" s="48"/>
      <c r="H80" s="52"/>
      <c r="I80" s="52"/>
      <c r="J80" s="52"/>
      <c r="K80" s="52"/>
      <c r="L80" s="67">
        <v>725</v>
      </c>
      <c r="M80" s="67">
        <v>1085</v>
      </c>
      <c r="N80" s="64">
        <v>1085</v>
      </c>
    </row>
    <row r="81" spans="1:14" s="57" customFormat="1" ht="27.75" customHeight="1">
      <c r="A81" s="36"/>
      <c r="B81" s="93" t="s">
        <v>151</v>
      </c>
      <c r="C81" s="54" t="s">
        <v>29</v>
      </c>
      <c r="D81" s="54" t="s">
        <v>12</v>
      </c>
      <c r="E81" s="54" t="s">
        <v>108</v>
      </c>
      <c r="F81" s="39" t="s">
        <v>158</v>
      </c>
      <c r="G81" s="52"/>
      <c r="H81" s="52"/>
      <c r="I81" s="52"/>
      <c r="J81" s="52"/>
      <c r="K81" s="52"/>
      <c r="L81" s="67">
        <v>12387</v>
      </c>
      <c r="M81" s="67">
        <v>13168</v>
      </c>
      <c r="N81" s="64">
        <v>11057</v>
      </c>
    </row>
    <row r="82" spans="1:14" s="1" customFormat="1" ht="35.25" customHeight="1">
      <c r="A82" s="25"/>
      <c r="B82" s="51" t="s">
        <v>134</v>
      </c>
      <c r="C82" s="38" t="s">
        <v>29</v>
      </c>
      <c r="D82" s="38" t="s">
        <v>18</v>
      </c>
      <c r="E82" s="38" t="s">
        <v>41</v>
      </c>
      <c r="F82" s="39" t="s">
        <v>158</v>
      </c>
      <c r="G82" s="40"/>
      <c r="H82" s="41"/>
      <c r="I82" s="41"/>
      <c r="J82" s="41"/>
      <c r="K82" s="41"/>
      <c r="L82" s="62">
        <v>1003.2</v>
      </c>
      <c r="M82" s="62">
        <v>1003.2</v>
      </c>
      <c r="N82" s="64">
        <v>1003.2</v>
      </c>
    </row>
    <row r="83" spans="1:14" s="53" customFormat="1" ht="33" customHeight="1">
      <c r="A83" s="55"/>
      <c r="B83" s="51" t="s">
        <v>135</v>
      </c>
      <c r="C83" s="38" t="s">
        <v>29</v>
      </c>
      <c r="D83" s="38" t="s">
        <v>18</v>
      </c>
      <c r="E83" s="38" t="s">
        <v>71</v>
      </c>
      <c r="F83" s="39" t="s">
        <v>158</v>
      </c>
      <c r="G83" s="40" t="e">
        <f>SUM(#REF!)</f>
        <v>#REF!</v>
      </c>
      <c r="H83" s="41"/>
      <c r="I83" s="41"/>
      <c r="J83" s="41"/>
      <c r="K83" s="41"/>
      <c r="L83" s="62">
        <v>9920</v>
      </c>
      <c r="M83" s="62">
        <v>9920</v>
      </c>
      <c r="N83" s="62">
        <v>9920</v>
      </c>
    </row>
    <row r="84" spans="1:14" s="53" customFormat="1" ht="33" customHeight="1">
      <c r="A84" s="55"/>
      <c r="B84" s="51" t="s">
        <v>199</v>
      </c>
      <c r="C84" s="38" t="s">
        <v>29</v>
      </c>
      <c r="D84" s="38" t="s">
        <v>18</v>
      </c>
      <c r="E84" s="38" t="s">
        <v>182</v>
      </c>
      <c r="F84" s="39" t="s">
        <v>158</v>
      </c>
      <c r="G84" s="40" t="e">
        <f>SUM(#REF!)</f>
        <v>#REF!</v>
      </c>
      <c r="H84" s="41"/>
      <c r="I84" s="41"/>
      <c r="J84" s="41"/>
      <c r="K84" s="41"/>
      <c r="L84" s="62">
        <v>920</v>
      </c>
      <c r="M84" s="62">
        <v>920</v>
      </c>
      <c r="N84" s="62">
        <v>920</v>
      </c>
    </row>
    <row r="85" spans="1:14" s="53" customFormat="1" ht="25.5" customHeight="1">
      <c r="A85" s="55"/>
      <c r="B85" s="51" t="s">
        <v>200</v>
      </c>
      <c r="C85" s="38" t="s">
        <v>29</v>
      </c>
      <c r="D85" s="38" t="s">
        <v>18</v>
      </c>
      <c r="E85" s="38" t="s">
        <v>183</v>
      </c>
      <c r="F85" s="39" t="s">
        <v>158</v>
      </c>
      <c r="G85" s="40" t="e">
        <f>SUM(#REF!)</f>
        <v>#REF!</v>
      </c>
      <c r="H85" s="41"/>
      <c r="I85" s="41"/>
      <c r="J85" s="41"/>
      <c r="K85" s="41"/>
      <c r="L85" s="62">
        <v>1235</v>
      </c>
      <c r="M85" s="62">
        <v>1235</v>
      </c>
      <c r="N85" s="62">
        <v>1235</v>
      </c>
    </row>
    <row r="86" spans="1:14" s="53" customFormat="1" ht="20.25" customHeight="1">
      <c r="A86" s="25"/>
      <c r="B86" s="49" t="s">
        <v>8</v>
      </c>
      <c r="C86" s="43" t="s">
        <v>37</v>
      </c>
      <c r="D86" s="43" t="s">
        <v>4</v>
      </c>
      <c r="E86" s="43"/>
      <c r="F86" s="39" t="s">
        <v>158</v>
      </c>
      <c r="G86" s="40"/>
      <c r="H86" s="44"/>
      <c r="I86" s="44"/>
      <c r="J86" s="44"/>
      <c r="K86" s="44"/>
      <c r="L86" s="66">
        <f>SUM(L87:L88)</f>
        <v>1016.873</v>
      </c>
      <c r="M86" s="66">
        <f>SUM(M87:M88)</f>
        <v>1016.873</v>
      </c>
      <c r="N86" s="66">
        <f>SUM(N87:N88)</f>
        <v>1016.873</v>
      </c>
    </row>
    <row r="87" spans="1:14" s="60" customFormat="1" ht="30.75" customHeight="1">
      <c r="A87" s="55"/>
      <c r="B87" s="51" t="s">
        <v>74</v>
      </c>
      <c r="C87" s="38" t="s">
        <v>37</v>
      </c>
      <c r="D87" s="38" t="s">
        <v>4</v>
      </c>
      <c r="E87" s="38" t="s">
        <v>75</v>
      </c>
      <c r="F87" s="39" t="s">
        <v>158</v>
      </c>
      <c r="G87" s="40"/>
      <c r="H87" s="41"/>
      <c r="I87" s="41"/>
      <c r="J87" s="41"/>
      <c r="K87" s="41"/>
      <c r="L87" s="62">
        <v>500</v>
      </c>
      <c r="M87" s="62">
        <v>500</v>
      </c>
      <c r="N87" s="62">
        <v>500</v>
      </c>
    </row>
    <row r="88" spans="1:14" s="53" customFormat="1" ht="20.25" customHeight="1">
      <c r="A88" s="55"/>
      <c r="B88" s="46" t="s">
        <v>94</v>
      </c>
      <c r="C88" s="54" t="s">
        <v>37</v>
      </c>
      <c r="D88" s="54" t="s">
        <v>21</v>
      </c>
      <c r="E88" s="54" t="s">
        <v>19</v>
      </c>
      <c r="F88" s="39" t="s">
        <v>158</v>
      </c>
      <c r="G88" s="40"/>
      <c r="H88" s="41"/>
      <c r="I88" s="41"/>
      <c r="J88" s="41"/>
      <c r="K88" s="41"/>
      <c r="L88" s="62">
        <v>516.873</v>
      </c>
      <c r="M88" s="62">
        <v>516.873</v>
      </c>
      <c r="N88" s="62">
        <v>516.873</v>
      </c>
    </row>
    <row r="89" spans="1:14" s="57" customFormat="1" ht="20.25" customHeight="1">
      <c r="A89" s="55"/>
      <c r="B89" s="102" t="s">
        <v>143</v>
      </c>
      <c r="C89" s="43" t="s">
        <v>39</v>
      </c>
      <c r="D89" s="43"/>
      <c r="E89" s="43"/>
      <c r="F89" s="39" t="s">
        <v>158</v>
      </c>
      <c r="G89" s="40"/>
      <c r="H89" s="44"/>
      <c r="I89" s="44"/>
      <c r="J89" s="44"/>
      <c r="K89" s="44"/>
      <c r="L89" s="66">
        <f>SUM(L90:L90)</f>
        <v>32286</v>
      </c>
      <c r="M89" s="66">
        <f>SUM(M90:M90)</f>
        <v>22597</v>
      </c>
      <c r="N89" s="66">
        <f>SUM(N90:N90)</f>
        <v>22597</v>
      </c>
    </row>
    <row r="90" spans="1:14" s="53" customFormat="1" ht="20.25" customHeight="1">
      <c r="A90" s="129"/>
      <c r="B90" s="99" t="s">
        <v>136</v>
      </c>
      <c r="C90" s="38" t="s">
        <v>39</v>
      </c>
      <c r="D90" s="38" t="s">
        <v>4</v>
      </c>
      <c r="E90" s="38" t="s">
        <v>72</v>
      </c>
      <c r="F90" s="39" t="s">
        <v>158</v>
      </c>
      <c r="G90" s="45"/>
      <c r="H90" s="41"/>
      <c r="I90" s="41"/>
      <c r="J90" s="41"/>
      <c r="K90" s="41"/>
      <c r="L90" s="62">
        <v>32286</v>
      </c>
      <c r="M90" s="62">
        <v>22597</v>
      </c>
      <c r="N90" s="62">
        <v>22597</v>
      </c>
    </row>
    <row r="91" spans="1:15" ht="23.25" customHeight="1">
      <c r="A91" s="55"/>
      <c r="B91" s="93" t="s">
        <v>138</v>
      </c>
      <c r="C91" s="30"/>
      <c r="D91" s="30"/>
      <c r="E91" s="28"/>
      <c r="F91" s="39"/>
      <c r="G91" s="30"/>
      <c r="H91" s="30"/>
      <c r="I91" s="30"/>
      <c r="J91" s="30"/>
      <c r="K91" s="30"/>
      <c r="L91" s="63">
        <f>L92</f>
        <v>3100</v>
      </c>
      <c r="M91" s="63">
        <f>M92</f>
        <v>3100</v>
      </c>
      <c r="N91" s="63">
        <f>N92</f>
        <v>3100</v>
      </c>
      <c r="O91" s="69"/>
    </row>
    <row r="92" spans="1:15" ht="36">
      <c r="A92" s="50"/>
      <c r="B92" s="93" t="s">
        <v>139</v>
      </c>
      <c r="C92" s="54" t="s">
        <v>25</v>
      </c>
      <c r="D92" s="54" t="s">
        <v>16</v>
      </c>
      <c r="E92" s="54"/>
      <c r="F92" s="54"/>
      <c r="G92" s="48"/>
      <c r="H92" s="52"/>
      <c r="I92" s="52"/>
      <c r="J92" s="52"/>
      <c r="K92" s="52"/>
      <c r="L92" s="67">
        <v>3100</v>
      </c>
      <c r="M92" s="67">
        <v>3100</v>
      </c>
      <c r="N92" s="67">
        <v>3100</v>
      </c>
      <c r="O92" s="69"/>
    </row>
    <row r="93" spans="1:15" ht="30">
      <c r="A93" s="55"/>
      <c r="B93" s="51" t="s">
        <v>144</v>
      </c>
      <c r="C93" s="54" t="s">
        <v>25</v>
      </c>
      <c r="D93" s="54" t="s">
        <v>16</v>
      </c>
      <c r="E93" s="54" t="s">
        <v>81</v>
      </c>
      <c r="F93" s="52" t="s">
        <v>110</v>
      </c>
      <c r="G93" s="52"/>
      <c r="H93" s="52"/>
      <c r="I93" s="52"/>
      <c r="J93" s="52"/>
      <c r="K93" s="52"/>
      <c r="L93" s="67">
        <v>3100</v>
      </c>
      <c r="M93" s="67">
        <v>3100</v>
      </c>
      <c r="N93" s="67">
        <v>3100</v>
      </c>
      <c r="O93" s="69"/>
    </row>
    <row r="94" spans="1:15" s="71" customFormat="1" ht="22.5" customHeight="1">
      <c r="A94" s="25"/>
      <c r="B94" s="49" t="s">
        <v>152</v>
      </c>
      <c r="C94" s="28" t="s">
        <v>38</v>
      </c>
      <c r="D94" s="28" t="s">
        <v>4</v>
      </c>
      <c r="E94" s="28" t="s">
        <v>153</v>
      </c>
      <c r="F94" s="30" t="s">
        <v>168</v>
      </c>
      <c r="G94" s="30"/>
      <c r="H94" s="30"/>
      <c r="I94" s="30"/>
      <c r="J94" s="30"/>
      <c r="K94" s="30"/>
      <c r="L94" s="63">
        <v>31069</v>
      </c>
      <c r="M94" s="63">
        <v>10285</v>
      </c>
      <c r="N94" s="65">
        <v>10000</v>
      </c>
      <c r="O94" s="130"/>
    </row>
    <row r="95" spans="2:14" s="71" customFormat="1" ht="12.7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2:14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2:14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2:14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2:14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2:14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2:14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2:14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2:14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2:14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2:14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2:14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2:14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2:14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2:14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2:14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2:14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2:14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</sheetData>
  <sheetProtection/>
  <mergeCells count="2">
    <mergeCell ref="E8:L8"/>
    <mergeCell ref="A9:L9"/>
  </mergeCells>
  <printOptions horizontalCentered="1"/>
  <pageMargins left="0.15748031496062992" right="0.1968503937007874" top="0.2755905511811024" bottom="0.31" header="0.1968503937007874" footer="0"/>
  <pageSetup fitToHeight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Admin</cp:lastModifiedBy>
  <cp:lastPrinted>2015-01-08T11:39:32Z</cp:lastPrinted>
  <dcterms:created xsi:type="dcterms:W3CDTF">2006-01-23T21:55:43Z</dcterms:created>
  <dcterms:modified xsi:type="dcterms:W3CDTF">2015-01-19T05:51:29Z</dcterms:modified>
  <cp:category/>
  <cp:version/>
  <cp:contentType/>
  <cp:contentStatus/>
</cp:coreProperties>
</file>